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- GP Buxerolles\GP Buxerolles 2026\"/>
    </mc:Choice>
  </mc:AlternateContent>
  <bookViews>
    <workbookView xWindow="-120" yWindow="-120" windowWidth="24240" windowHeight="13020"/>
  </bookViews>
  <sheets>
    <sheet name="DO2023" sheetId="2" r:id="rId1"/>
    <sheet name="Listes" sheetId="5" state="hidden" r:id="rId2"/>
  </sheets>
  <definedNames>
    <definedName name="_xlnm._FilterDatabase" localSheetId="0" hidden="1">'DO2023'!$B$1:$E$7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BB121" i="2"/>
  <c r="AJ121" i="2"/>
  <c r="BB120" i="2"/>
  <c r="AJ120" i="2"/>
  <c r="AJ119" i="2"/>
  <c r="AJ118" i="2"/>
  <c r="BJ117" i="2"/>
  <c r="BB117" i="2"/>
  <c r="AJ117" i="2"/>
  <c r="BJ116" i="2"/>
  <c r="BB116" i="2"/>
  <c r="AJ116" i="2"/>
  <c r="BR112" i="2"/>
  <c r="BJ112" i="2"/>
  <c r="BB112" i="2"/>
  <c r="AJ112" i="2"/>
  <c r="BJ111" i="2"/>
  <c r="BB111" i="2"/>
  <c r="AJ111" i="2"/>
  <c r="BR108" i="2"/>
  <c r="BJ108" i="2"/>
  <c r="BB108" i="2"/>
  <c r="AJ108" i="2"/>
  <c r="X108" i="2"/>
  <c r="BR107" i="2"/>
  <c r="BJ107" i="2"/>
  <c r="BB107" i="2"/>
  <c r="AJ107" i="2"/>
  <c r="X107" i="2"/>
  <c r="BR106" i="2"/>
  <c r="BJ106" i="2"/>
  <c r="BB106" i="2"/>
  <c r="AJ106" i="2"/>
  <c r="X106" i="2"/>
  <c r="BR105" i="2"/>
  <c r="BJ105" i="2"/>
  <c r="BB105" i="2"/>
  <c r="AJ105" i="2"/>
  <c r="X105" i="2"/>
  <c r="BR104" i="2"/>
  <c r="BJ104" i="2"/>
  <c r="BB104" i="2"/>
  <c r="AJ104" i="2"/>
  <c r="X104" i="2"/>
  <c r="BR103" i="2"/>
  <c r="BJ103" i="2"/>
  <c r="BB103" i="2"/>
  <c r="AJ103" i="2"/>
  <c r="X103" i="2"/>
  <c r="BR102" i="2"/>
  <c r="BJ102" i="2"/>
  <c r="BB102" i="2"/>
  <c r="AJ102" i="2"/>
  <c r="BJ101" i="2"/>
  <c r="BB101" i="2"/>
  <c r="AS101" i="2"/>
  <c r="AJ101" i="2"/>
  <c r="BJ99" i="2"/>
  <c r="AS99" i="2"/>
  <c r="AJ99" i="2"/>
  <c r="BJ98" i="2"/>
  <c r="AS98" i="2"/>
  <c r="AJ98" i="2"/>
  <c r="BJ97" i="2"/>
  <c r="BB97" i="2"/>
  <c r="BJ96" i="2"/>
  <c r="BB96" i="2"/>
  <c r="AJ95" i="2"/>
  <c r="CB95" i="2" s="1"/>
  <c r="AJ94" i="2"/>
  <c r="CB94" i="2" s="1"/>
  <c r="AJ93" i="2"/>
  <c r="CB93" i="2" s="1"/>
  <c r="BB92" i="2"/>
  <c r="AJ92" i="2"/>
  <c r="AJ91" i="2"/>
  <c r="BB91" i="2" s="1"/>
  <c r="BJ91" i="2" s="1"/>
  <c r="BS39" i="2"/>
  <c r="AJ100" i="2" s="1"/>
  <c r="CB100" i="2" s="1"/>
  <c r="BI33" i="2"/>
  <c r="AJ97" i="2" s="1"/>
  <c r="BI31" i="2"/>
  <c r="AJ96" i="2" s="1"/>
  <c r="CB105" i="2" l="1"/>
  <c r="CB96" i="2"/>
  <c r="CB102" i="2"/>
  <c r="CB106" i="2"/>
  <c r="BJ92" i="2"/>
  <c r="CB92" i="2" s="1"/>
  <c r="CB103" i="2"/>
  <c r="CB107" i="2"/>
  <c r="CB116" i="2"/>
  <c r="CB98" i="2"/>
  <c r="CB104" i="2"/>
  <c r="CB108" i="2"/>
  <c r="CB111" i="2"/>
  <c r="AZ120" i="2"/>
  <c r="CB120" i="2" s="1"/>
  <c r="DS102" i="2" l="1"/>
  <c r="CF96" i="2"/>
  <c r="C127" i="2" l="1"/>
</calcChain>
</file>

<file path=xl/sharedStrings.xml><?xml version="1.0" encoding="utf-8"?>
<sst xmlns="http://schemas.openxmlformats.org/spreadsheetml/2006/main" count="253" uniqueCount="182">
  <si>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</si>
  <si>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</si>
  <si>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</si>
  <si>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</si>
  <si>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</si>
  <si>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</si>
  <si>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</si>
  <si>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</si>
  <si>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</si>
  <si>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</si>
  <si>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</si>
  <si>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</si>
  <si>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</si>
  <si>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</si>
  <si>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</si>
  <si>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Sauf / Précisions</t>
  </si>
  <si>
    <t>Engagements :</t>
  </si>
  <si>
    <t>Internet</t>
  </si>
  <si>
    <t>X</t>
  </si>
  <si>
    <t>Autre</t>
  </si>
  <si>
    <t>, Précisez:</t>
  </si>
  <si>
    <t>MONTANT DES ENGAGEMENTS :</t>
  </si>
  <si>
    <t>Licenciés</t>
  </si>
  <si>
    <t>Non Licenciés</t>
  </si>
  <si>
    <t>CIRCUIT</t>
  </si>
  <si>
    <t>ITINERAIRE :</t>
  </si>
  <si>
    <t>Distance</t>
  </si>
  <si>
    <t>Longueur circuit</t>
  </si>
  <si>
    <t>km</t>
  </si>
  <si>
    <t>Nb de tours</t>
  </si>
  <si>
    <t>Distance totale</t>
  </si>
  <si>
    <t>ou</t>
  </si>
  <si>
    <t>Durée</t>
  </si>
  <si>
    <t>+</t>
  </si>
  <si>
    <t>trs</t>
  </si>
  <si>
    <t>Avec 2
circuits</t>
  </si>
  <si>
    <t xml:space="preserve">      Longueur 1er circuit</t>
  </si>
  <si>
    <t>Nb de tours 1er circuit</t>
  </si>
  <si>
    <t>Distance
Totale</t>
  </si>
  <si>
    <t xml:space="preserve">     Longueur 2e circuit </t>
  </si>
  <si>
    <t xml:space="preserve">Nb de tours 2e circuit 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</si>
  <si>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</si>
  <si>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</si>
  <si>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</si>
  <si>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</si>
  <si>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</si>
  <si>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</si>
  <si>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</si>
  <si>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t>PRIX</t>
  </si>
  <si>
    <r>
      <rPr>
        <b/>
        <sz val="10"/>
        <color theme="1"/>
        <rFont val="Arial"/>
      </rPr>
      <t>GRILLE DE PRIX</t>
    </r>
    <r>
      <rPr>
        <sz val="10"/>
        <color theme="1"/>
        <rFont val="Arial"/>
      </rPr>
      <t> :</t>
    </r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</si>
  <si>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</si>
  <si>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</si>
  <si>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</si>
  <si>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</si>
  <si>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</si>
  <si>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</si>
  <si>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</si>
  <si>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</si>
  <si>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</si>
  <si>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</si>
  <si>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</si>
  <si>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</si>
  <si>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</si>
  <si>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</si>
  <si>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</si>
  <si>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</si>
  <si>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</si>
  <si>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</si>
  <si>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</si>
  <si>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</si>
  <si>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</si>
  <si>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</si>
  <si>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</si>
  <si>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</si>
  <si>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</si>
  <si>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</si>
  <si>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 xml:space="preserve"> </t>
  </si>
  <si>
    <t>Date
LIEU
Nom de l’épreuve
CLUB ORGANISATEUR
Catégorie
Dis.
Px.
Doss : 
Dép :
Eng :
Contact</t>
  </si>
  <si>
    <t>Date</t>
  </si>
  <si>
    <t>Lieu</t>
  </si>
  <si>
    <t>Nom épreuve</t>
  </si>
  <si>
    <t>Organisateur</t>
  </si>
  <si>
    <t>Catégorie</t>
  </si>
  <si>
    <t>Dis.</t>
  </si>
  <si>
    <t>Px.</t>
  </si>
  <si>
    <t>Doss :</t>
  </si>
  <si>
    <t>Dép :</t>
  </si>
  <si>
    <t>Eng :</t>
  </si>
  <si>
    <t>Contact</t>
  </si>
  <si>
    <t>ORDRE D'INSERTION - JOURNAL CYCLISME</t>
  </si>
  <si>
    <t>Merci de bien vouloir vérifier que les informations apparaissant dans l'ordre d'insertion sont correctes.</t>
  </si>
  <si>
    <t>Les ordres d'insertion seront contrôlés, corrigés et remis en forme par le Comité Régional, si besoin.
Seules les informations indispensables seront publiées dans le Journal.</t>
  </si>
  <si>
    <t>Si vous souhaitez apporter une correction ou alerter le Comité Régional au sujet de l'ordre d'insertion, merci de l'indiquer ci-dessous :</t>
  </si>
  <si>
    <t>Ces documents peuvent être envoyés par courrier ou par mail (dans ce dernier cas, l'insertion pourra être exporté informatiquement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</si>
  <si>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</si>
  <si>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</si>
  <si>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</si>
  <si>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</si>
  <si>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</si>
  <si>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</si>
  <si>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</si>
  <si>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</si>
  <si>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</si>
  <si>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</si>
  <si>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</si>
  <si>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</si>
  <si>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</si>
  <si>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</si>
  <si>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</si>
  <si>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</si>
  <si>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</si>
  <si>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</si>
  <si>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</si>
  <si>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</si>
  <si>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CYCLOSPORTIVE</t>
  </si>
  <si>
    <t>GENTLEMEN</t>
  </si>
  <si>
    <t>DUATHLON</t>
  </si>
  <si>
    <t>Code Postale :</t>
  </si>
  <si>
    <t>Genre</t>
  </si>
  <si>
    <t>Discipline :</t>
  </si>
  <si>
    <t>Code du Club :</t>
  </si>
  <si>
    <t>Entité géstion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</si>
  <si>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</si>
  <si>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</si>
  <si>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</si>
  <si>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</si>
  <si>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</si>
  <si>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</si>
  <si>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</si>
  <si>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</si>
  <si>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</si>
  <si>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</si>
  <si>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</si>
  <si>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</si>
  <si>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FEMININES Toutes catégories (1° org)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</si>
  <si>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</si>
  <si>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</si>
  <si>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</si>
  <si>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</si>
  <si>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</si>
  <si>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</si>
  <si>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</si>
  <si>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</si>
  <si>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</si>
  <si>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</si>
  <si>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</si>
  <si>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REGIONAL</t>
  </si>
  <si>
    <t>ROUTE</t>
  </si>
  <si>
    <t>PISTE</t>
  </si>
  <si>
    <t>CYCLO-CROSS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</si>
  <si>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</si>
  <si>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</si>
  <si>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</si>
  <si>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</si>
  <si>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</si>
  <si>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</si>
  <si>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ROUTE ou PISTE</t>
  </si>
  <si>
    <t>CYCLE POITEVIN</t>
  </si>
  <si>
    <t>Po/ Cycle Poitevin
Le Secrétaire
Manu LEGROS</t>
  </si>
  <si>
    <t>1220/20</t>
  </si>
  <si>
    <t>197</t>
  </si>
  <si>
    <t>143</t>
  </si>
  <si>
    <t>122</t>
  </si>
  <si>
    <t>BUXEROLLES</t>
  </si>
  <si>
    <t>Buxerolles – L'Ormeau – L'Orbras – La Germonière – Bonnillet – Lessart – Poitiers – Buxerolles</t>
  </si>
  <si>
    <t>Salle Maurice Ravel</t>
  </si>
  <si>
    <t>Réunion des DS : Salle Maurice Ravel</t>
  </si>
  <si>
    <t>Mairie de Buxerolles</t>
  </si>
  <si>
    <t>13h30</t>
  </si>
  <si>
    <t>Avenue des Amandiers, à hauteur du n°75</t>
  </si>
  <si>
    <t>152/3</t>
  </si>
  <si>
    <t>76</t>
  </si>
  <si>
    <t>46</t>
  </si>
  <si>
    <t>30</t>
  </si>
  <si>
    <t>MS</t>
  </si>
  <si>
    <t>contact@cyclepoitevin86.fr</t>
  </si>
  <si>
    <t>Philippe</t>
  </si>
  <si>
    <t>LECOQ</t>
  </si>
  <si>
    <t>0635254307</t>
  </si>
  <si>
    <t>34ème GRAND PRIX DE LA VILLE DE BUXEROLLES</t>
  </si>
  <si>
    <t>12h15</t>
  </si>
  <si>
    <t>10h45 à 12h00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</si>
</sst>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38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FF0000"/>
      <name val="Arial"/>
    </font>
    <font>
      <strike/>
      <sz val="10"/>
      <color theme="1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BE5F1"/>
      </patternFill>
    </fill>
    <fill>
      <patternFill patternType="solid">
        <fgColor theme="5" tint="0.79998168889431442"/>
        <bgColor rgb="FFFFFFFF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7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vertical="center"/>
    </xf>
    <xf numFmtId="0" fontId="4" fillId="3" borderId="51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3" borderId="55" xfId="0" applyFont="1" applyFill="1" applyBorder="1" applyAlignment="1">
      <alignment vertical="center"/>
    </xf>
    <xf numFmtId="0" fontId="4" fillId="3" borderId="56" xfId="0" applyFont="1" applyFill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51" xfId="0" applyFont="1" applyFill="1" applyBorder="1" applyAlignment="1">
      <alignment vertical="center"/>
    </xf>
    <xf numFmtId="49" fontId="14" fillId="3" borderId="5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9" fillId="0" borderId="0" xfId="0" applyFont="1"/>
    <xf numFmtId="164" fontId="4" fillId="0" borderId="0" xfId="0" applyNumberFormat="1" applyFont="1" applyAlignment="1">
      <alignment horizontal="left"/>
    </xf>
    <xf numFmtId="0" fontId="9" fillId="2" borderId="14" xfId="0" applyFont="1" applyFill="1" applyBorder="1" applyAlignment="1">
      <alignment vertical="center"/>
    </xf>
    <xf numFmtId="0" fontId="0" fillId="0" borderId="45" xfId="0" applyBorder="1"/>
    <xf numFmtId="49" fontId="4" fillId="2" borderId="45" xfId="0" applyNumberFormat="1" applyFont="1" applyFill="1" applyBorder="1" applyAlignment="1">
      <alignment vertical="center"/>
    </xf>
    <xf numFmtId="0" fontId="10" fillId="0" borderId="45" xfId="0" applyFont="1" applyBorder="1" applyAlignment="1">
      <alignment vertical="center"/>
    </xf>
    <xf numFmtId="49" fontId="24" fillId="0" borderId="0" xfId="0" applyNumberFormat="1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>
      <alignment horizontal="left"/>
    </xf>
    <xf numFmtId="0" fontId="2" fillId="0" borderId="45" xfId="0" applyFont="1" applyBorder="1"/>
    <xf numFmtId="0" fontId="2" fillId="0" borderId="74" xfId="0" applyFont="1" applyBorder="1"/>
    <xf numFmtId="0" fontId="22" fillId="0" borderId="45" xfId="0" applyFont="1" applyBorder="1" applyAlignment="1">
      <alignment vertical="center"/>
    </xf>
    <xf numFmtId="0" fontId="2" fillId="0" borderId="24" xfId="0" applyFont="1" applyBorder="1"/>
    <xf numFmtId="0" fontId="2" fillId="0" borderId="15" xfId="0" applyFont="1" applyBorder="1"/>
    <xf numFmtId="0" fontId="9" fillId="2" borderId="2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9" fillId="0" borderId="0" xfId="0" applyFont="1"/>
    <xf numFmtId="0" fontId="33" fillId="6" borderId="0" xfId="0" applyFont="1" applyFill="1"/>
    <xf numFmtId="0" fontId="34" fillId="6" borderId="0" xfId="0" applyFont="1" applyFill="1"/>
    <xf numFmtId="0" fontId="1" fillId="2" borderId="45" xfId="0" applyFont="1" applyFill="1" applyBorder="1" applyAlignment="1">
      <alignment wrapText="1"/>
    </xf>
    <xf numFmtId="0" fontId="7" fillId="2" borderId="45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top"/>
    </xf>
    <xf numFmtId="0" fontId="5" fillId="0" borderId="45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/>
    </xf>
    <xf numFmtId="0" fontId="2" fillId="0" borderId="15" xfId="0" applyFont="1" applyBorder="1"/>
    <xf numFmtId="0" fontId="2" fillId="0" borderId="18" xfId="0" applyFont="1" applyBorder="1"/>
    <xf numFmtId="0" fontId="4" fillId="2" borderId="2" xfId="0" applyFont="1" applyFill="1" applyBorder="1" applyAlignment="1">
      <alignment horizontal="left" vertical="top" wrapText="1"/>
    </xf>
    <xf numFmtId="0" fontId="2" fillId="0" borderId="3" xfId="0" applyFont="1" applyBorder="1"/>
    <xf numFmtId="0" fontId="2" fillId="0" borderId="3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8" xfId="0" applyFont="1" applyBorder="1"/>
    <xf numFmtId="0" fontId="4" fillId="2" borderId="14" xfId="0" applyFont="1" applyFill="1" applyBorder="1" applyAlignment="1">
      <alignment horizontal="left" vertical="center"/>
    </xf>
    <xf numFmtId="0" fontId="4" fillId="2" borderId="29" xfId="0" applyFont="1" applyFill="1" applyBorder="1" applyAlignment="1" applyProtection="1">
      <alignment horizontal="left" vertical="top"/>
      <protection locked="0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9" fillId="2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top" wrapText="1"/>
    </xf>
    <xf numFmtId="0" fontId="9" fillId="2" borderId="63" xfId="0" applyFont="1" applyFill="1" applyBorder="1" applyAlignment="1">
      <alignment horizontal="left" vertical="center"/>
    </xf>
    <xf numFmtId="0" fontId="2" fillId="0" borderId="64" xfId="0" applyFont="1" applyBorder="1"/>
    <xf numFmtId="0" fontId="2" fillId="0" borderId="65" xfId="0" applyFont="1" applyBorder="1"/>
    <xf numFmtId="0" fontId="9" fillId="2" borderId="6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49" fontId="9" fillId="2" borderId="63" xfId="0" applyNumberFormat="1" applyFont="1" applyFill="1" applyBorder="1" applyAlignment="1">
      <alignment horizontal="center" vertical="center"/>
    </xf>
    <xf numFmtId="165" fontId="9" fillId="2" borderId="6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49" fontId="9" fillId="2" borderId="63" xfId="0" applyNumberFormat="1" applyFont="1" applyFill="1" applyBorder="1" applyAlignment="1">
      <alignment horizontal="left" vertical="center"/>
    </xf>
    <xf numFmtId="0" fontId="2" fillId="0" borderId="44" xfId="0" applyFont="1" applyBorder="1"/>
    <xf numFmtId="0" fontId="0" fillId="0" borderId="0" xfId="0"/>
    <xf numFmtId="0" fontId="2" fillId="0" borderId="45" xfId="0" applyFont="1" applyBorder="1"/>
    <xf numFmtId="166" fontId="9" fillId="2" borderId="63" xfId="0" applyNumberFormat="1" applyFont="1" applyFill="1" applyBorder="1" applyAlignment="1">
      <alignment horizontal="center" vertical="center"/>
    </xf>
    <xf numFmtId="1" fontId="9" fillId="2" borderId="6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9" xfId="0" applyFont="1" applyFill="1" applyBorder="1" applyAlignment="1">
      <alignment horizontal="left" vertical="center"/>
    </xf>
    <xf numFmtId="0" fontId="2" fillId="0" borderId="60" xfId="0" applyFont="1" applyBorder="1"/>
    <xf numFmtId="0" fontId="2" fillId="0" borderId="61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69" xfId="0" applyFont="1" applyBorder="1"/>
    <xf numFmtId="0" fontId="2" fillId="0" borderId="70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left" vertical="top" wrapText="1"/>
    </xf>
    <xf numFmtId="164" fontId="9" fillId="2" borderId="63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left" vertical="center"/>
    </xf>
    <xf numFmtId="0" fontId="26" fillId="5" borderId="14" xfId="0" applyFont="1" applyFill="1" applyBorder="1" applyAlignment="1">
      <alignment horizontal="center" vertical="center"/>
    </xf>
    <xf numFmtId="0" fontId="27" fillId="6" borderId="15" xfId="0" applyFont="1" applyFill="1" applyBorder="1"/>
    <xf numFmtId="0" fontId="27" fillId="6" borderId="18" xfId="0" applyFont="1" applyFill="1" applyBorder="1"/>
    <xf numFmtId="0" fontId="9" fillId="2" borderId="45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49" fontId="37" fillId="0" borderId="19" xfId="0" applyNumberFormat="1" applyFont="1" applyBorder="1" applyAlignment="1" applyProtection="1">
      <alignment horizontal="left" vertical="center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" fillId="0" borderId="99" xfId="0" applyNumberFormat="1" applyFont="1" applyBorder="1" applyAlignment="1" applyProtection="1">
      <alignment horizontal="center" vertical="top" wrapText="1"/>
      <protection locked="0"/>
    </xf>
    <xf numFmtId="49" fontId="4" fillId="0" borderId="74" xfId="0" applyNumberFormat="1" applyFont="1" applyBorder="1" applyAlignment="1" applyProtection="1">
      <alignment horizontal="center" vertical="top" wrapText="1"/>
      <protection locked="0"/>
    </xf>
    <xf numFmtId="49" fontId="4" fillId="0" borderId="45" xfId="0" applyNumberFormat="1" applyFont="1" applyBorder="1" applyAlignment="1" applyProtection="1">
      <alignment horizontal="center" vertical="top" wrapText="1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100" xfId="0" applyNumberFormat="1" applyFont="1" applyBorder="1" applyAlignment="1" applyProtection="1">
      <alignment horizontal="center" vertical="top" wrapText="1"/>
      <protection locked="0"/>
    </xf>
    <xf numFmtId="49" fontId="4" fillId="0" borderId="101" xfId="0" applyNumberFormat="1" applyFont="1" applyBorder="1" applyAlignment="1" applyProtection="1">
      <alignment horizontal="center" vertical="top" wrapText="1"/>
      <protection locked="0"/>
    </xf>
    <xf numFmtId="49" fontId="4" fillId="0" borderId="102" xfId="0" applyNumberFormat="1" applyFont="1" applyBorder="1" applyAlignment="1" applyProtection="1">
      <alignment horizontal="center" vertical="top" wrapText="1"/>
      <protection locked="0"/>
    </xf>
    <xf numFmtId="49" fontId="37" fillId="0" borderId="97" xfId="0" applyNumberFormat="1" applyFont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>
      <alignment horizontal="right"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4" xfId="0" applyNumberFormat="1" applyFont="1" applyBorder="1" applyAlignment="1">
      <alignment horizontal="right" vertical="center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1" fillId="0" borderId="21" xfId="0" applyNumberFormat="1" applyFont="1" applyBorder="1" applyAlignment="1" applyProtection="1">
      <alignment horizontal="left" vertical="center"/>
      <protection locked="0"/>
    </xf>
    <xf numFmtId="49" fontId="8" fillId="0" borderId="24" xfId="0" applyNumberFormat="1" applyFont="1" applyBorder="1" applyAlignment="1">
      <alignment horizontal="center" vertical="center"/>
    </xf>
    <xf numFmtId="0" fontId="2" fillId="0" borderId="32" xfId="0" applyFont="1" applyBorder="1"/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15" fillId="3" borderId="19" xfId="0" applyNumberFormat="1" applyFont="1" applyFill="1" applyBorder="1" applyAlignment="1">
      <alignment horizontal="left" vertical="center"/>
    </xf>
    <xf numFmtId="0" fontId="2" fillId="0" borderId="20" xfId="0" applyFont="1" applyBorder="1"/>
    <xf numFmtId="0" fontId="2" fillId="0" borderId="21" xfId="0" applyFont="1" applyBorder="1"/>
    <xf numFmtId="49" fontId="17" fillId="3" borderId="52" xfId="0" applyNumberFormat="1" applyFont="1" applyFill="1" applyBorder="1" applyAlignment="1">
      <alignment horizontal="right" vertical="center"/>
    </xf>
    <xf numFmtId="0" fontId="2" fillId="0" borderId="50" xfId="0" applyFont="1" applyBorder="1"/>
    <xf numFmtId="0" fontId="2" fillId="0" borderId="53" xfId="0" applyFont="1" applyBorder="1"/>
    <xf numFmtId="49" fontId="14" fillId="3" borderId="19" xfId="0" applyNumberFormat="1" applyFont="1" applyFill="1" applyBorder="1" applyAlignment="1">
      <alignment horizontal="center" vertical="center"/>
    </xf>
    <xf numFmtId="49" fontId="30" fillId="0" borderId="24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 textRotation="90" wrapText="1"/>
    </xf>
    <xf numFmtId="49" fontId="1" fillId="3" borderId="52" xfId="0" applyNumberFormat="1" applyFont="1" applyFill="1" applyBorder="1" applyAlignment="1">
      <alignment horizontal="right" vertical="center"/>
    </xf>
    <xf numFmtId="49" fontId="14" fillId="3" borderId="19" xfId="0" applyNumberFormat="1" applyFont="1" applyFill="1" applyBorder="1" applyAlignment="1">
      <alignment horizontal="left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33" fillId="6" borderId="71" xfId="0" applyFont="1" applyFill="1" applyBorder="1" applyAlignment="1">
      <alignment horizontal="center"/>
    </xf>
    <xf numFmtId="0" fontId="33" fillId="6" borderId="72" xfId="0" applyFont="1" applyFill="1" applyBorder="1" applyAlignment="1">
      <alignment horizontal="center"/>
    </xf>
    <xf numFmtId="0" fontId="33" fillId="6" borderId="73" xfId="0" applyFont="1" applyFill="1" applyBorder="1" applyAlignment="1">
      <alignment horizontal="center"/>
    </xf>
    <xf numFmtId="49" fontId="32" fillId="6" borderId="24" xfId="0" applyNumberFormat="1" applyFont="1" applyFill="1" applyBorder="1" applyAlignment="1">
      <alignment horizontal="center" vertical="center"/>
    </xf>
    <xf numFmtId="49" fontId="32" fillId="6" borderId="45" xfId="0" applyNumberFormat="1" applyFont="1" applyFill="1" applyBorder="1" applyAlignment="1">
      <alignment horizontal="center" vertical="center"/>
    </xf>
    <xf numFmtId="49" fontId="32" fillId="6" borderId="75" xfId="0" applyNumberFormat="1" applyFont="1" applyFill="1" applyBorder="1" applyAlignment="1">
      <alignment horizontal="center" vertical="center"/>
    </xf>
    <xf numFmtId="0" fontId="31" fillId="0" borderId="7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13" fillId="2" borderId="14" xfId="0" applyFont="1" applyFill="1" applyBorder="1" applyAlignment="1">
      <alignment horizontal="left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/>
    <xf numFmtId="49" fontId="4" fillId="0" borderId="28" xfId="0" applyNumberFormat="1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49" fontId="4" fillId="0" borderId="81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protection locked="0"/>
    </xf>
    <xf numFmtId="0" fontId="9" fillId="2" borderId="46" xfId="0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0" fontId="9" fillId="2" borderId="2" xfId="0" applyFont="1" applyFill="1" applyBorder="1" applyAlignment="1">
      <alignment horizontal="left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166" fontId="4" fillId="0" borderId="24" xfId="0" applyNumberFormat="1" applyFont="1" applyBorder="1" applyAlignment="1">
      <alignment horizontal="center" vertical="center"/>
    </xf>
    <xf numFmtId="0" fontId="2" fillId="0" borderId="37" xfId="0" applyFont="1" applyBorder="1"/>
    <xf numFmtId="0" fontId="4" fillId="2" borderId="4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4" fillId="0" borderId="7" xfId="0" applyFont="1" applyBorder="1" applyAlignment="1">
      <alignment horizontal="left" vertical="center"/>
    </xf>
    <xf numFmtId="0" fontId="12" fillId="2" borderId="42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4" fillId="2" borderId="69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6" fillId="0" borderId="0" xfId="0" applyFont="1"/>
    <xf numFmtId="166" fontId="4" fillId="0" borderId="29" xfId="0" applyNumberFormat="1" applyFont="1" applyBorder="1" applyAlignment="1">
      <alignment horizontal="center" vertical="center"/>
    </xf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2" xfId="0" applyFont="1" applyBorder="1" applyAlignment="1">
      <alignment horizont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16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2" fillId="0" borderId="27" xfId="0" applyFont="1" applyBorder="1"/>
    <xf numFmtId="166" fontId="4" fillId="0" borderId="76" xfId="0" applyNumberFormat="1" applyFont="1" applyBorder="1" applyAlignment="1">
      <alignment horizontal="center" vertical="center"/>
    </xf>
    <xf numFmtId="166" fontId="4" fillId="0" borderId="69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166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/>
    <xf numFmtId="0" fontId="4" fillId="0" borderId="29" xfId="0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>
      <alignment horizontal="left" vertical="center"/>
    </xf>
    <xf numFmtId="166" fontId="4" fillId="0" borderId="82" xfId="0" applyNumberFormat="1" applyFont="1" applyBorder="1" applyAlignment="1">
      <alignment horizontal="left" vertical="center"/>
    </xf>
    <xf numFmtId="0" fontId="2" fillId="0" borderId="83" xfId="0" applyFont="1" applyBorder="1"/>
    <xf numFmtId="0" fontId="2" fillId="0" borderId="84" xfId="0" applyFont="1" applyBorder="1"/>
    <xf numFmtId="0" fontId="4" fillId="2" borderId="14" xfId="0" applyFont="1" applyFill="1" applyBorder="1" applyAlignment="1">
      <alignment horizontal="center" vertical="center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166" fontId="4" fillId="0" borderId="45" xfId="0" applyNumberFormat="1" applyFont="1" applyBorder="1" applyAlignment="1">
      <alignment horizontal="center" vertical="center"/>
    </xf>
    <xf numFmtId="49" fontId="37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2" borderId="78" xfId="0" applyNumberFormat="1" applyFont="1" applyFill="1" applyBorder="1" applyAlignment="1" applyProtection="1">
      <alignment horizontal="center" vertical="center"/>
      <protection locked="0"/>
    </xf>
    <xf numFmtId="49" fontId="4" fillId="2" borderId="79" xfId="0" applyNumberFormat="1" applyFont="1" applyFill="1" applyBorder="1" applyAlignment="1" applyProtection="1">
      <alignment horizontal="center" vertical="center"/>
      <protection locked="0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23" fillId="2" borderId="45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left" vertical="center" wrapText="1"/>
    </xf>
    <xf numFmtId="0" fontId="2" fillId="0" borderId="26" xfId="0" applyFont="1" applyBorder="1"/>
    <xf numFmtId="0" fontId="4" fillId="2" borderId="2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49" fontId="23" fillId="2" borderId="78" xfId="0" applyNumberFormat="1" applyFont="1" applyFill="1" applyBorder="1" applyAlignment="1" applyProtection="1">
      <alignment horizontal="center" vertical="center"/>
      <protection locked="0"/>
    </xf>
    <xf numFmtId="49" fontId="23" fillId="2" borderId="79" xfId="0" applyNumberFormat="1" applyFont="1" applyFill="1" applyBorder="1" applyAlignment="1" applyProtection="1">
      <alignment horizontal="center" vertical="center"/>
      <protection locked="0"/>
    </xf>
    <xf numFmtId="49" fontId="23" fillId="2" borderId="80" xfId="0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/>
    </xf>
    <xf numFmtId="0" fontId="4" fillId="2" borderId="10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9" fontId="4" fillId="0" borderId="82" xfId="0" applyNumberFormat="1" applyFont="1" applyBorder="1" applyAlignment="1" applyProtection="1">
      <alignment horizontal="center" vertical="center"/>
      <protection locked="0"/>
    </xf>
    <xf numFmtId="49" fontId="4" fillId="0" borderId="83" xfId="0" applyNumberFormat="1" applyFont="1" applyBorder="1" applyAlignment="1" applyProtection="1">
      <alignment horizontal="center" vertical="center"/>
      <protection locked="0"/>
    </xf>
    <xf numFmtId="49" fontId="4" fillId="0" borderId="84" xfId="0" applyNumberFormat="1" applyFont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5" fillId="0" borderId="90" xfId="0" applyFont="1" applyBorder="1" applyAlignment="1">
      <alignment horizontal="left" vertical="top"/>
    </xf>
    <xf numFmtId="0" fontId="5" fillId="0" borderId="58" xfId="0" applyFont="1" applyBorder="1" applyAlignment="1">
      <alignment horizontal="center" vertical="top"/>
    </xf>
    <xf numFmtId="0" fontId="2" fillId="0" borderId="91" xfId="0" applyFont="1" applyBorder="1"/>
    <xf numFmtId="0" fontId="5" fillId="0" borderId="92" xfId="0" applyFont="1" applyBorder="1" applyAlignment="1">
      <alignment horizontal="left" vertical="top"/>
    </xf>
    <xf numFmtId="0" fontId="2" fillId="0" borderId="93" xfId="0" applyFont="1" applyBorder="1"/>
    <xf numFmtId="0" fontId="2" fillId="0" borderId="94" xfId="0" applyFont="1" applyBorder="1"/>
    <xf numFmtId="0" fontId="5" fillId="0" borderId="95" xfId="0" applyFont="1" applyBorder="1" applyAlignment="1">
      <alignment horizontal="center" vertical="top"/>
    </xf>
    <xf numFmtId="0" fontId="2" fillId="0" borderId="96" xfId="0" applyFont="1" applyBorder="1"/>
    <xf numFmtId="0" fontId="28" fillId="7" borderId="2" xfId="0" applyFont="1" applyFill="1" applyBorder="1" applyAlignment="1">
      <alignment horizontal="center" vertical="center" wrapText="1"/>
    </xf>
    <xf numFmtId="0" fontId="27" fillId="6" borderId="3" xfId="0" applyFont="1" applyFill="1" applyBorder="1"/>
    <xf numFmtId="0" fontId="27" fillId="6" borderId="45" xfId="0" applyFont="1" applyFill="1" applyBorder="1"/>
    <xf numFmtId="0" fontId="27" fillId="6" borderId="9" xfId="0" applyFont="1" applyFill="1" applyBorder="1"/>
    <xf numFmtId="0" fontId="27" fillId="6" borderId="10" xfId="0" applyFont="1" applyFill="1" applyBorder="1"/>
    <xf numFmtId="0" fontId="3" fillId="2" borderId="85" xfId="0" applyFont="1" applyFill="1" applyBorder="1" applyAlignment="1">
      <alignment horizontal="center" vertical="center"/>
    </xf>
    <xf numFmtId="0" fontId="2" fillId="0" borderId="86" xfId="0" applyFont="1" applyBorder="1"/>
    <xf numFmtId="0" fontId="2" fillId="0" borderId="87" xfId="0" applyFont="1" applyBorder="1"/>
    <xf numFmtId="0" fontId="5" fillId="0" borderId="88" xfId="0" applyFont="1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2" fillId="0" borderId="89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/>
    </xf>
    <xf numFmtId="0" fontId="35" fillId="10" borderId="1" xfId="0" applyFont="1" applyFill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79" xfId="0" applyFont="1" applyBorder="1" applyAlignment="1" applyProtection="1">
      <alignment horizontal="center"/>
      <protection locked="0"/>
    </xf>
    <xf numFmtId="0" fontId="2" fillId="0" borderId="80" xfId="0" applyFont="1" applyBorder="1" applyAlignment="1" applyProtection="1">
      <alignment horizontal="center"/>
      <protection locked="0"/>
    </xf>
    <xf numFmtId="0" fontId="23" fillId="2" borderId="45" xfId="0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37" fillId="2" borderId="78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104" xfId="0" applyFont="1" applyFill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Border="1" applyAlignment="1" applyProtection="1">
      <alignment horizontal="left" vertical="center"/>
      <protection locked="0"/>
    </xf>
    <xf numFmtId="164" fontId="9" fillId="0" borderId="24" xfId="0" applyNumberFormat="1" applyFont="1" applyBorder="1" applyAlignment="1">
      <alignment horizontal="center" vertical="center"/>
    </xf>
    <xf numFmtId="164" fontId="9" fillId="0" borderId="45" xfId="0" applyNumberFormat="1" applyFont="1" applyBorder="1" applyAlignment="1">
      <alignment horizontal="center" vertical="center"/>
    </xf>
    <xf numFmtId="164" fontId="23" fillId="0" borderId="45" xfId="0" applyNumberFormat="1" applyFont="1" applyBorder="1" applyAlignment="1">
      <alignment horizontal="center" vertical="center"/>
    </xf>
    <xf numFmtId="0" fontId="0" fillId="8" borderId="78" xfId="0" applyFill="1" applyBorder="1" applyAlignment="1" applyProtection="1">
      <alignment horizontal="center"/>
      <protection locked="0"/>
    </xf>
    <xf numFmtId="0" fontId="0" fillId="8" borderId="79" xfId="0" applyFill="1" applyBorder="1" applyAlignment="1" applyProtection="1">
      <alignment horizontal="center"/>
      <protection locked="0"/>
    </xf>
    <xf numFmtId="0" fontId="0" fillId="8" borderId="8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28575</xdr:rowOff>
    </xdr:from>
    <xdr:ext cx="1247775" cy="533400"/>
    <xdr:pic>
      <xdr:nvPicPr>
        <xdr:cNvPr id="3" name="image1.jpg">
          <a:extLst>
            <a:ext uri="{FF2B5EF4-FFF2-40B4-BE49-F238E27FC236}">
              <a16:creationId xmlns="" xmlns:a16="http://schemas.microsoft.com/office/drawing/2014/main" id="{40CF6C65-74C2-4271-86C2-D9C6A1B4EC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567035"/>
          <a:ext cx="124777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84"/>
  <sheetViews>
    <sheetView tabSelected="1" zoomScaleNormal="100" workbookViewId="0">
      <selection activeCell="BE46" sqref="BE46:BN46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2" t="s">
        <v>0</v>
      </c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4"/>
      <c r="BE1" s="267" t="s">
        <v>1</v>
      </c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5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4"/>
      <c r="BE2" s="270" t="s">
        <v>2</v>
      </c>
      <c r="BF2" s="271"/>
      <c r="BG2" s="271"/>
      <c r="BH2" s="271"/>
      <c r="BI2" s="271"/>
      <c r="BJ2" s="271"/>
      <c r="BK2" s="271"/>
      <c r="BL2" s="272"/>
      <c r="BM2" s="273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5" t="s">
        <v>3</v>
      </c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100"/>
      <c r="BE3" s="254" t="s">
        <v>4</v>
      </c>
      <c r="BF3" s="213"/>
      <c r="BG3" s="213"/>
      <c r="BH3" s="213"/>
      <c r="BI3" s="213"/>
      <c r="BJ3" s="213"/>
      <c r="BK3" s="213"/>
      <c r="BL3" s="189"/>
      <c r="BM3" s="255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56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53" t="s">
        <v>5</v>
      </c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100"/>
      <c r="BE4" s="254" t="s">
        <v>6</v>
      </c>
      <c r="BF4" s="213"/>
      <c r="BG4" s="213"/>
      <c r="BH4" s="213"/>
      <c r="BI4" s="213"/>
      <c r="BJ4" s="213"/>
      <c r="BK4" s="213"/>
      <c r="BL4" s="189"/>
      <c r="BM4" s="255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56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53" t="s">
        <v>7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100"/>
      <c r="BE5" s="257" t="s">
        <v>8</v>
      </c>
      <c r="BF5" s="258"/>
      <c r="BG5" s="258"/>
      <c r="BH5" s="258"/>
      <c r="BI5" s="258"/>
      <c r="BJ5" s="258"/>
      <c r="BK5" s="258"/>
      <c r="BL5" s="259"/>
      <c r="BM5" s="260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61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3.6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64"/>
      <c r="BF6" s="52"/>
      <c r="BG6" s="52"/>
      <c r="BH6" s="52"/>
      <c r="BI6" s="52"/>
      <c r="BJ6" s="52"/>
      <c r="BK6" s="52"/>
      <c r="BL6" s="52"/>
      <c r="BM6" s="65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276"/>
      <c r="B7" s="68"/>
      <c r="C7" s="68"/>
      <c r="D7" s="68"/>
      <c r="E7" s="68"/>
      <c r="F7" s="68"/>
      <c r="G7" s="68"/>
      <c r="H7" s="68"/>
      <c r="I7" s="68"/>
      <c r="J7" s="69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8"/>
      <c r="W7" s="8"/>
      <c r="X7" s="8"/>
      <c r="Y7" s="277" t="s">
        <v>156</v>
      </c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116" t="s">
        <v>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227"/>
      <c r="B9" s="68"/>
      <c r="C9" s="68"/>
      <c r="D9" s="68"/>
      <c r="E9" s="68"/>
      <c r="F9" s="68"/>
      <c r="G9" s="68"/>
      <c r="H9" s="68"/>
      <c r="I9" s="68"/>
      <c r="J9" s="6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5" customHeight="1" x14ac:dyDescent="0.25">
      <c r="A10" s="103" t="s">
        <v>10</v>
      </c>
      <c r="B10" s="68"/>
      <c r="C10" s="68"/>
      <c r="D10" s="68"/>
      <c r="E10" s="68"/>
      <c r="F10" s="69"/>
      <c r="G10" s="13"/>
      <c r="H10" s="250" t="s">
        <v>163</v>
      </c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2"/>
      <c r="BA10" s="57"/>
      <c r="BB10" s="56"/>
      <c r="BC10" s="45" t="s">
        <v>117</v>
      </c>
      <c r="BE10" s="56"/>
      <c r="BF10" s="56"/>
      <c r="BG10" s="56"/>
      <c r="BH10" s="56"/>
      <c r="BI10" s="56"/>
      <c r="BJ10" s="56"/>
      <c r="BK10" s="56"/>
      <c r="BL10" s="56"/>
      <c r="BM10" s="56"/>
      <c r="BN10" s="52"/>
      <c r="BO10" s="279">
        <v>86180</v>
      </c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1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22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9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5" customHeight="1" x14ac:dyDescent="0.25">
      <c r="A12" s="103" t="s">
        <v>11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  <c r="R12" s="14"/>
      <c r="S12" s="230" t="s">
        <v>179</v>
      </c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22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9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5" customHeight="1" x14ac:dyDescent="0.25">
      <c r="A14" s="103" t="s">
        <v>12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169"/>
      <c r="S14" s="180" t="s">
        <v>157</v>
      </c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55"/>
      <c r="BB14" s="52"/>
      <c r="BC14" s="285" t="s">
        <v>120</v>
      </c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46"/>
      <c r="BP14" s="279">
        <v>5086070</v>
      </c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1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22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9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5" customHeight="1" x14ac:dyDescent="0.25">
      <c r="A16" s="103" t="s">
        <v>13</v>
      </c>
      <c r="B16" s="68"/>
      <c r="C16" s="68"/>
      <c r="D16" s="68"/>
      <c r="E16" s="68"/>
      <c r="F16" s="69"/>
      <c r="G16" s="15"/>
      <c r="H16" s="291">
        <v>46103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4"/>
      <c r="AC16" s="292"/>
      <c r="AD16" s="293"/>
      <c r="AE16" s="293"/>
      <c r="AF16" s="294" t="s">
        <v>119</v>
      </c>
      <c r="AG16" s="294"/>
      <c r="AH16" s="294"/>
      <c r="AI16" s="294"/>
      <c r="AJ16" s="294"/>
      <c r="AK16" s="294"/>
      <c r="AL16" s="294"/>
      <c r="AM16" s="294"/>
      <c r="AN16" s="294"/>
      <c r="AO16" s="295" t="s">
        <v>147</v>
      </c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7"/>
      <c r="BA16" s="46"/>
      <c r="BB16" s="46"/>
      <c r="BC16" s="54" t="s">
        <v>121</v>
      </c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46"/>
      <c r="BP16" s="279" t="s">
        <v>145</v>
      </c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1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76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9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5" customHeight="1" x14ac:dyDescent="0.25">
      <c r="A18" s="45" t="s">
        <v>14</v>
      </c>
      <c r="B18" s="45"/>
      <c r="C18" s="45"/>
      <c r="D18" s="45"/>
      <c r="E18" s="45"/>
      <c r="F18" s="45"/>
      <c r="G18" s="45"/>
      <c r="H18" s="45"/>
      <c r="I18" s="232" t="s">
        <v>111</v>
      </c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4"/>
      <c r="AH18" s="47"/>
      <c r="AI18" s="235" t="s">
        <v>118</v>
      </c>
      <c r="AJ18" s="235"/>
      <c r="AK18" s="235"/>
      <c r="AL18" s="235"/>
      <c r="AM18" s="235"/>
      <c r="AN18" s="235"/>
      <c r="AO18" s="243" t="s">
        <v>142</v>
      </c>
      <c r="AP18" s="244"/>
      <c r="AQ18" s="244"/>
      <c r="AR18" s="244"/>
      <c r="AS18" s="244"/>
      <c r="AT18" s="244"/>
      <c r="AU18" s="244"/>
      <c r="AV18" s="244"/>
      <c r="AW18" s="245"/>
      <c r="AX18" s="246"/>
      <c r="AY18" s="246"/>
      <c r="AZ18" s="48" t="s">
        <v>15</v>
      </c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M18" s="52"/>
      <c r="BN18" s="282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4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22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9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5" customHeight="1" x14ac:dyDescent="0.25">
      <c r="A20" s="237" t="s">
        <v>16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238"/>
      <c r="M20" s="239" t="s">
        <v>17</v>
      </c>
      <c r="N20" s="188"/>
      <c r="O20" s="188"/>
      <c r="P20" s="188"/>
      <c r="Q20" s="188"/>
      <c r="R20" s="238"/>
      <c r="S20" s="240" t="s">
        <v>18</v>
      </c>
      <c r="T20" s="146"/>
      <c r="U20" s="147"/>
      <c r="V20" s="16"/>
      <c r="W20" s="16"/>
      <c r="X20" s="16"/>
      <c r="Y20" s="241" t="s">
        <v>19</v>
      </c>
      <c r="Z20" s="68"/>
      <c r="AA20" s="68"/>
      <c r="AB20" s="68"/>
      <c r="AC20" s="69"/>
      <c r="AD20" s="242" t="s">
        <v>20</v>
      </c>
      <c r="AE20" s="68"/>
      <c r="AF20" s="68"/>
      <c r="AG20" s="68"/>
      <c r="AH20" s="68"/>
      <c r="AI20" s="68"/>
      <c r="AJ20" s="68"/>
      <c r="AK20" s="69"/>
      <c r="AL20" s="288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90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22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9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5" customHeight="1" x14ac:dyDescent="0.25">
      <c r="A22" s="67" t="s">
        <v>21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9"/>
      <c r="X22" s="86" t="s">
        <v>22</v>
      </c>
      <c r="Y22" s="68"/>
      <c r="Z22" s="68"/>
      <c r="AA22" s="68"/>
      <c r="AB22" s="68"/>
      <c r="AC22" s="68"/>
      <c r="AD22" s="68"/>
      <c r="AE22" s="169"/>
      <c r="AF22" s="236">
        <v>9</v>
      </c>
      <c r="AG22" s="123"/>
      <c r="AH22" s="123"/>
      <c r="AI22" s="123"/>
      <c r="AJ22" s="123"/>
      <c r="AK22" s="124"/>
      <c r="AL22" s="2"/>
      <c r="AM22" s="2"/>
      <c r="AN22" s="249" t="s">
        <v>23</v>
      </c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82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4"/>
      <c r="BM22" s="247"/>
      <c r="BN22" s="248"/>
      <c r="BO22" s="248"/>
      <c r="BP22" s="248"/>
      <c r="BQ22" s="248"/>
      <c r="BR22" s="248"/>
      <c r="BS22" s="248"/>
      <c r="BT22" s="248"/>
      <c r="BU22" s="248"/>
      <c r="BV22" s="248"/>
      <c r="BW22" s="248"/>
      <c r="BX22" s="248"/>
      <c r="BY22" s="248"/>
      <c r="BZ22" s="248"/>
      <c r="CA22" s="248"/>
      <c r="CB22" s="248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7.95" customHeight="1" x14ac:dyDescent="0.25">
      <c r="A23" s="22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9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5" customHeight="1" x14ac:dyDescent="0.25">
      <c r="A24" s="116" t="s">
        <v>24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8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3.75" customHeight="1" x14ac:dyDescent="0.25">
      <c r="A25" s="76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15" customHeight="1" x14ac:dyDescent="0.25">
      <c r="A26" s="103" t="s">
        <v>25</v>
      </c>
      <c r="B26" s="68"/>
      <c r="C26" s="68"/>
      <c r="D26" s="68"/>
      <c r="E26" s="68"/>
      <c r="F26" s="68"/>
      <c r="G26" s="68"/>
      <c r="H26" s="68"/>
      <c r="I26" s="68"/>
      <c r="J26" s="68"/>
      <c r="K26" s="6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ht="12" customHeight="1" x14ac:dyDescent="0.25">
      <c r="A27" s="228" t="s">
        <v>164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9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2" ht="12" customHeigh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2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12" customHeight="1" x14ac:dyDescent="0.25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5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3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5" customHeight="1" x14ac:dyDescent="0.25">
      <c r="A31" s="216" t="s">
        <v>26</v>
      </c>
      <c r="B31" s="216"/>
      <c r="C31" s="216"/>
      <c r="D31" s="216"/>
      <c r="E31" s="216"/>
      <c r="F31" s="216"/>
      <c r="G31" s="216"/>
      <c r="H31" s="216"/>
      <c r="I31" s="216"/>
      <c r="J31" s="56"/>
      <c r="K31" s="209" t="s">
        <v>27</v>
      </c>
      <c r="L31" s="209"/>
      <c r="M31" s="209"/>
      <c r="N31" s="209"/>
      <c r="O31" s="209"/>
      <c r="P31" s="209"/>
      <c r="Q31" s="209"/>
      <c r="R31" s="209"/>
      <c r="S31" s="209"/>
      <c r="T31" s="209"/>
      <c r="U31" s="210"/>
      <c r="V31" s="185">
        <v>13.2</v>
      </c>
      <c r="W31" s="123"/>
      <c r="X31" s="123"/>
      <c r="Y31" s="123"/>
      <c r="Z31" s="123"/>
      <c r="AA31" s="124"/>
      <c r="AB31" s="186" t="s">
        <v>28</v>
      </c>
      <c r="AC31" s="99"/>
      <c r="AD31" s="99"/>
      <c r="AE31" s="187"/>
      <c r="AF31" s="188"/>
      <c r="AG31" s="188"/>
      <c r="AH31" s="189"/>
      <c r="AI31" s="172" t="s">
        <v>29</v>
      </c>
      <c r="AJ31" s="99"/>
      <c r="AK31" s="99"/>
      <c r="AL31" s="99"/>
      <c r="AM31" s="99"/>
      <c r="AN31" s="99"/>
      <c r="AO31" s="99"/>
      <c r="AP31" s="99"/>
      <c r="AQ31" s="180">
        <v>11</v>
      </c>
      <c r="AR31" s="123"/>
      <c r="AS31" s="124"/>
      <c r="AT31" s="181"/>
      <c r="AU31" s="229"/>
      <c r="AV31" s="229"/>
      <c r="AW31" s="286" t="s">
        <v>30</v>
      </c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58"/>
      <c r="BI31" s="223">
        <f>V31*AQ31</f>
        <v>145.19999999999999</v>
      </c>
      <c r="BJ31" s="146"/>
      <c r="BK31" s="146"/>
      <c r="BL31" s="146"/>
      <c r="BM31" s="146"/>
      <c r="BN31" s="147"/>
      <c r="BO31" s="186" t="s">
        <v>28</v>
      </c>
      <c r="BP31" s="99"/>
      <c r="BQ31" s="99"/>
      <c r="BR31" s="174"/>
      <c r="BS31" s="175"/>
      <c r="BT31" s="175"/>
      <c r="BU31" s="175"/>
      <c r="BV31" s="175"/>
      <c r="BW31" s="175"/>
      <c r="BX31" s="175"/>
      <c r="BY31" s="175"/>
      <c r="BZ31" s="175"/>
      <c r="CA31" s="175"/>
      <c r="CB31" s="124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3.75" customHeight="1" x14ac:dyDescent="0.25">
      <c r="A32" s="216"/>
      <c r="B32" s="216"/>
      <c r="C32" s="216"/>
      <c r="D32" s="216"/>
      <c r="E32" s="216"/>
      <c r="F32" s="216"/>
      <c r="G32" s="216"/>
      <c r="H32" s="216"/>
      <c r="I32" s="216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217" t="s">
        <v>31</v>
      </c>
      <c r="B33" s="217"/>
      <c r="C33" s="217"/>
      <c r="D33" s="217"/>
      <c r="E33" s="217"/>
      <c r="F33" s="217"/>
      <c r="G33" s="217"/>
      <c r="I33" s="56"/>
      <c r="J33" s="56"/>
      <c r="K33" s="194" t="s">
        <v>27</v>
      </c>
      <c r="L33" s="194"/>
      <c r="M33" s="194"/>
      <c r="N33" s="194"/>
      <c r="O33" s="194"/>
      <c r="P33" s="194"/>
      <c r="Q33" s="194"/>
      <c r="R33" s="194"/>
      <c r="S33" s="194"/>
      <c r="T33" s="194"/>
      <c r="U33" s="195"/>
      <c r="V33" s="218"/>
      <c r="W33" s="78"/>
      <c r="X33" s="78"/>
      <c r="Y33" s="78"/>
      <c r="Z33" s="78"/>
      <c r="AA33" s="79"/>
      <c r="AB33" s="186" t="s">
        <v>28</v>
      </c>
      <c r="AC33" s="99"/>
      <c r="AD33" s="99"/>
      <c r="AE33" s="219"/>
      <c r="AF33" s="220"/>
      <c r="AG33" s="220"/>
      <c r="AH33" s="221"/>
      <c r="AI33" s="172" t="s">
        <v>29</v>
      </c>
      <c r="AJ33" s="99"/>
      <c r="AK33" s="99"/>
      <c r="AL33" s="99"/>
      <c r="AM33" s="99"/>
      <c r="AN33" s="99"/>
      <c r="AO33" s="99"/>
      <c r="AP33" s="99"/>
      <c r="AQ33" s="222"/>
      <c r="AR33" s="78"/>
      <c r="AS33" s="79"/>
      <c r="AT33" s="214"/>
      <c r="AU33" s="215"/>
      <c r="AV33" s="215"/>
      <c r="AW33" s="215" t="s">
        <v>30</v>
      </c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I33" s="224">
        <f>V33*AQ33</f>
        <v>0</v>
      </c>
      <c r="BJ33" s="225"/>
      <c r="BK33" s="225"/>
      <c r="BL33" s="225"/>
      <c r="BM33" s="225"/>
      <c r="BN33" s="226"/>
      <c r="BO33" s="186" t="s">
        <v>28</v>
      </c>
      <c r="BP33" s="99"/>
      <c r="BQ33" s="99"/>
      <c r="BR33" s="174"/>
      <c r="BS33" s="175"/>
      <c r="BT33" s="175"/>
      <c r="BU33" s="175"/>
      <c r="BV33" s="175"/>
      <c r="BW33" s="175"/>
      <c r="BX33" s="175"/>
      <c r="BY33" s="175"/>
      <c r="BZ33" s="175"/>
      <c r="CA33" s="175"/>
      <c r="CB33" s="124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5" customHeight="1" x14ac:dyDescent="0.25">
      <c r="A34" s="217"/>
      <c r="B34" s="217"/>
      <c r="C34" s="217"/>
      <c r="D34" s="217"/>
      <c r="E34" s="217"/>
      <c r="F34" s="217"/>
      <c r="G34" s="217"/>
      <c r="H34" s="18"/>
      <c r="I34" s="18"/>
      <c r="J34" s="18"/>
      <c r="K34" s="191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00"/>
      <c r="BJ34" s="100"/>
      <c r="BK34" s="100"/>
      <c r="BL34" s="100"/>
      <c r="BM34" s="100"/>
      <c r="BN34" s="100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3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216" t="s">
        <v>32</v>
      </c>
      <c r="B35" s="71"/>
      <c r="C35" s="71"/>
      <c r="D35" s="71"/>
      <c r="E35" s="71"/>
      <c r="F35" s="71"/>
      <c r="G35" s="72"/>
      <c r="I35" s="56"/>
      <c r="J35" s="56"/>
      <c r="K35" s="209" t="s">
        <v>27</v>
      </c>
      <c r="L35" s="209"/>
      <c r="M35" s="209"/>
      <c r="N35" s="209"/>
      <c r="O35" s="209"/>
      <c r="P35" s="209"/>
      <c r="Q35" s="209"/>
      <c r="R35" s="209"/>
      <c r="S35" s="209"/>
      <c r="T35" s="209"/>
      <c r="U35" s="210"/>
      <c r="V35" s="185"/>
      <c r="W35" s="123"/>
      <c r="X35" s="123"/>
      <c r="Y35" s="123"/>
      <c r="Z35" s="123"/>
      <c r="AA35" s="124"/>
      <c r="AB35" s="186" t="s">
        <v>28</v>
      </c>
      <c r="AC35" s="99"/>
      <c r="AD35" s="99"/>
      <c r="AE35" s="187"/>
      <c r="AF35" s="188"/>
      <c r="AG35" s="188"/>
      <c r="AH35" s="189"/>
      <c r="AI35" s="190" t="s">
        <v>32</v>
      </c>
      <c r="AJ35" s="188"/>
      <c r="AK35" s="188"/>
      <c r="AL35" s="188"/>
      <c r="AM35" s="189"/>
      <c r="AN35" s="180"/>
      <c r="AO35" s="123"/>
      <c r="AP35" s="123"/>
      <c r="AQ35" s="123"/>
      <c r="AR35" s="123"/>
      <c r="AS35" s="124"/>
      <c r="AT35" s="211" t="s">
        <v>33</v>
      </c>
      <c r="AU35" s="188"/>
      <c r="AV35" s="188"/>
      <c r="AW35" s="189"/>
      <c r="AX35" s="5"/>
      <c r="AY35" s="190" t="s">
        <v>29</v>
      </c>
      <c r="AZ35" s="188"/>
      <c r="BA35" s="188"/>
      <c r="BB35" s="188"/>
      <c r="BC35" s="188"/>
      <c r="BD35" s="188"/>
      <c r="BE35" s="188"/>
      <c r="BF35" s="188"/>
      <c r="BG35" s="188"/>
      <c r="BH35" s="189"/>
      <c r="BI35" s="180"/>
      <c r="BJ35" s="123"/>
      <c r="BK35" s="123"/>
      <c r="BL35" s="123"/>
      <c r="BM35" s="123"/>
      <c r="BN35" s="124"/>
      <c r="BO35" s="212" t="s">
        <v>34</v>
      </c>
      <c r="BP35" s="188"/>
      <c r="BQ35" s="189"/>
      <c r="BR35" s="174"/>
      <c r="BS35" s="175"/>
      <c r="BT35" s="175"/>
      <c r="BU35" s="175"/>
      <c r="BV35" s="175"/>
      <c r="BW35" s="175"/>
      <c r="BX35" s="175"/>
      <c r="BY35" s="175"/>
      <c r="BZ35" s="175"/>
      <c r="CA35" s="175"/>
      <c r="CB35" s="124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3.75" customHeight="1" x14ac:dyDescent="0.25">
      <c r="A36" s="73"/>
      <c r="B36" s="74"/>
      <c r="C36" s="74"/>
      <c r="D36" s="74"/>
      <c r="E36" s="74"/>
      <c r="F36" s="74"/>
      <c r="G36" s="75"/>
      <c r="H36" s="17"/>
      <c r="I36" s="17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84" t="s">
        <v>31</v>
      </c>
      <c r="B37" s="71"/>
      <c r="C37" s="71"/>
      <c r="D37" s="71"/>
      <c r="E37" s="71"/>
      <c r="F37" s="71"/>
      <c r="G37" s="72"/>
      <c r="I37" s="56"/>
      <c r="J37" s="56"/>
      <c r="K37" s="194" t="s">
        <v>27</v>
      </c>
      <c r="L37" s="194"/>
      <c r="M37" s="194"/>
      <c r="N37" s="194"/>
      <c r="O37" s="194"/>
      <c r="P37" s="194"/>
      <c r="Q37" s="194"/>
      <c r="R37" s="194"/>
      <c r="S37" s="194"/>
      <c r="T37" s="194"/>
      <c r="U37" s="195"/>
      <c r="V37" s="185"/>
      <c r="W37" s="123"/>
      <c r="X37" s="123"/>
      <c r="Y37" s="123"/>
      <c r="Z37" s="123"/>
      <c r="AA37" s="124"/>
      <c r="AB37" s="186" t="s">
        <v>28</v>
      </c>
      <c r="AC37" s="99"/>
      <c r="AD37" s="99"/>
      <c r="AE37" s="187"/>
      <c r="AF37" s="188"/>
      <c r="AG37" s="188"/>
      <c r="AH37" s="189"/>
      <c r="AI37" s="190" t="s">
        <v>32</v>
      </c>
      <c r="AJ37" s="188"/>
      <c r="AK37" s="188"/>
      <c r="AL37" s="188"/>
      <c r="AM37" s="189"/>
      <c r="AN37" s="180"/>
      <c r="AO37" s="123"/>
      <c r="AP37" s="123"/>
      <c r="AQ37" s="123"/>
      <c r="AR37" s="123"/>
      <c r="AS37" s="124"/>
      <c r="AT37" s="211" t="s">
        <v>33</v>
      </c>
      <c r="AU37" s="188"/>
      <c r="AV37" s="188"/>
      <c r="AW37" s="189"/>
      <c r="AX37" s="5"/>
      <c r="AY37" s="190" t="s">
        <v>29</v>
      </c>
      <c r="AZ37" s="188"/>
      <c r="BA37" s="188"/>
      <c r="BB37" s="188"/>
      <c r="BC37" s="188"/>
      <c r="BD37" s="188"/>
      <c r="BE37" s="188"/>
      <c r="BF37" s="188"/>
      <c r="BG37" s="188"/>
      <c r="BH37" s="189"/>
      <c r="BI37" s="180"/>
      <c r="BJ37" s="123"/>
      <c r="BK37" s="123"/>
      <c r="BL37" s="123"/>
      <c r="BM37" s="123"/>
      <c r="BN37" s="124"/>
      <c r="BO37" s="212" t="s">
        <v>34</v>
      </c>
      <c r="BP37" s="188"/>
      <c r="BQ37" s="213"/>
      <c r="BR37" s="174"/>
      <c r="BS37" s="175"/>
      <c r="BT37" s="175"/>
      <c r="BU37" s="175"/>
      <c r="BV37" s="175"/>
      <c r="BW37" s="175"/>
      <c r="BX37" s="175"/>
      <c r="BY37" s="175"/>
      <c r="BZ37" s="175"/>
      <c r="CA37" s="175"/>
      <c r="CB37" s="124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ht="3.75" customHeight="1" x14ac:dyDescent="0.25">
      <c r="A38" s="73"/>
      <c r="B38" s="74"/>
      <c r="C38" s="74"/>
      <c r="D38" s="74"/>
      <c r="E38" s="74"/>
      <c r="F38" s="74"/>
      <c r="G38" s="75"/>
      <c r="H38" s="3"/>
      <c r="I38" s="3"/>
      <c r="J38" s="3"/>
      <c r="K38" s="191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3"/>
      <c r="CC38" s="2"/>
      <c r="CD38" s="2"/>
      <c r="CE38" s="2"/>
      <c r="CF38" s="2"/>
      <c r="CG38" s="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4"/>
      <c r="EK38" s="4"/>
      <c r="EL38" s="4"/>
      <c r="EM38" s="4"/>
      <c r="EN38" s="5"/>
      <c r="EO38" s="5"/>
      <c r="EP38" s="5"/>
      <c r="EQ38" s="6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</row>
    <row r="39" spans="1:192" ht="15" customHeight="1" x14ac:dyDescent="0.25">
      <c r="A39" s="93" t="s">
        <v>35</v>
      </c>
      <c r="B39" s="71"/>
      <c r="C39" s="71"/>
      <c r="D39" s="71"/>
      <c r="E39" s="71"/>
      <c r="F39" s="71"/>
      <c r="G39" s="72"/>
      <c r="H39" s="205" t="s">
        <v>36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9"/>
      <c r="Y39" s="185"/>
      <c r="Z39" s="123"/>
      <c r="AA39" s="123"/>
      <c r="AB39" s="123"/>
      <c r="AC39" s="123"/>
      <c r="AD39" s="123"/>
      <c r="AE39" s="124"/>
      <c r="AF39" s="186" t="s">
        <v>28</v>
      </c>
      <c r="AG39" s="99"/>
      <c r="AH39" s="99"/>
      <c r="AI39" s="206"/>
      <c r="AJ39" s="99"/>
      <c r="AK39" s="99"/>
      <c r="AL39" s="99"/>
      <c r="AM39" s="99"/>
      <c r="AN39" s="206" t="s">
        <v>37</v>
      </c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8"/>
      <c r="BD39" s="180"/>
      <c r="BE39" s="123"/>
      <c r="BF39" s="123"/>
      <c r="BG39" s="124"/>
      <c r="BH39" s="181"/>
      <c r="BI39" s="99"/>
      <c r="BJ39" s="99"/>
      <c r="BK39" s="182"/>
      <c r="BL39" s="196" t="s">
        <v>38</v>
      </c>
      <c r="BM39" s="197"/>
      <c r="BN39" s="197"/>
      <c r="BO39" s="197"/>
      <c r="BP39" s="197"/>
      <c r="BQ39" s="197"/>
      <c r="BR39" s="197"/>
      <c r="BS39" s="198">
        <f>(Y39*BD39)+(Y41*BD41)</f>
        <v>0</v>
      </c>
      <c r="BT39" s="199"/>
      <c r="BU39" s="199"/>
      <c r="BV39" s="199"/>
      <c r="BW39" s="199"/>
      <c r="BX39" s="199"/>
      <c r="BY39" s="200"/>
      <c r="BZ39" s="278" t="s">
        <v>28</v>
      </c>
      <c r="CA39" s="120"/>
      <c r="CB39" s="120"/>
      <c r="CC39" s="2"/>
      <c r="CD39" s="2"/>
      <c r="CE39" s="2"/>
      <c r="CF39" s="2"/>
      <c r="CG39" s="3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4"/>
      <c r="EK39" s="4"/>
      <c r="EL39" s="4"/>
      <c r="EM39" s="4"/>
      <c r="EN39" s="5"/>
      <c r="EO39" s="5"/>
      <c r="EP39" s="5"/>
      <c r="EQ39" s="6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</row>
    <row r="40" spans="1:192" ht="3.75" customHeight="1" x14ac:dyDescent="0.25">
      <c r="A40" s="98"/>
      <c r="B40" s="99"/>
      <c r="C40" s="99"/>
      <c r="D40" s="99"/>
      <c r="E40" s="99"/>
      <c r="F40" s="99"/>
      <c r="G40" s="100"/>
      <c r="H40" s="17"/>
      <c r="I40" s="17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197"/>
      <c r="BM40" s="197"/>
      <c r="BN40" s="197"/>
      <c r="BO40" s="197"/>
      <c r="BP40" s="197"/>
      <c r="BQ40" s="197"/>
      <c r="BR40" s="197"/>
      <c r="BS40" s="201"/>
      <c r="BT40" s="99"/>
      <c r="BU40" s="99"/>
      <c r="BV40" s="99"/>
      <c r="BW40" s="99"/>
      <c r="BX40" s="99"/>
      <c r="BY40" s="143"/>
      <c r="BZ40" s="278"/>
      <c r="CA40" s="120"/>
      <c r="CB40" s="120"/>
      <c r="CC40" s="2"/>
      <c r="CD40" s="2"/>
      <c r="CE40" s="2"/>
      <c r="CF40" s="2"/>
      <c r="CG40" s="3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4"/>
      <c r="EK40" s="4"/>
      <c r="EL40" s="4"/>
      <c r="EM40" s="4"/>
      <c r="EN40" s="5"/>
      <c r="EO40" s="5"/>
      <c r="EP40" s="5"/>
      <c r="EQ40" s="6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</row>
    <row r="41" spans="1:192" ht="15" customHeight="1" x14ac:dyDescent="0.25">
      <c r="A41" s="73"/>
      <c r="B41" s="74"/>
      <c r="C41" s="74"/>
      <c r="D41" s="74"/>
      <c r="E41" s="74"/>
      <c r="F41" s="74"/>
      <c r="G41" s="75"/>
      <c r="H41" s="205" t="s">
        <v>39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185"/>
      <c r="Z41" s="123"/>
      <c r="AA41" s="123"/>
      <c r="AB41" s="123"/>
      <c r="AC41" s="123"/>
      <c r="AD41" s="123"/>
      <c r="AE41" s="124"/>
      <c r="AF41" s="186" t="s">
        <v>28</v>
      </c>
      <c r="AG41" s="99"/>
      <c r="AH41" s="99"/>
      <c r="AI41" s="206"/>
      <c r="AJ41" s="99"/>
      <c r="AK41" s="99"/>
      <c r="AL41" s="99"/>
      <c r="AM41" s="99"/>
      <c r="AN41" s="206" t="s">
        <v>40</v>
      </c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8"/>
      <c r="BD41" s="180"/>
      <c r="BE41" s="123"/>
      <c r="BF41" s="123"/>
      <c r="BG41" s="124"/>
      <c r="BH41" s="181"/>
      <c r="BI41" s="99"/>
      <c r="BJ41" s="99"/>
      <c r="BK41" s="182"/>
      <c r="BL41" s="197"/>
      <c r="BM41" s="197"/>
      <c r="BN41" s="197"/>
      <c r="BO41" s="197"/>
      <c r="BP41" s="197"/>
      <c r="BQ41" s="197"/>
      <c r="BR41" s="197"/>
      <c r="BS41" s="202"/>
      <c r="BT41" s="203"/>
      <c r="BU41" s="203"/>
      <c r="BV41" s="203"/>
      <c r="BW41" s="203"/>
      <c r="BX41" s="203"/>
      <c r="BY41" s="204"/>
      <c r="BZ41" s="278"/>
      <c r="CA41" s="120"/>
      <c r="CB41" s="12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7.95" customHeight="1" x14ac:dyDescent="0.25">
      <c r="A42" s="19"/>
      <c r="B42" s="19"/>
      <c r="C42" s="19"/>
      <c r="D42" s="17"/>
      <c r="E42" s="20"/>
      <c r="F42" s="20"/>
      <c r="G42" s="20"/>
      <c r="H42" s="21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15" customHeight="1" x14ac:dyDescent="0.25">
      <c r="A43" s="116" t="s">
        <v>41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8"/>
      <c r="CC43" s="2"/>
      <c r="CD43" s="2"/>
      <c r="CE43" s="2"/>
      <c r="CF43" s="2"/>
      <c r="CG43" s="3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4"/>
      <c r="EK43" s="4"/>
      <c r="EL43" s="4"/>
      <c r="EM43" s="4"/>
      <c r="EN43" s="5"/>
      <c r="EO43" s="5"/>
      <c r="EP43" s="5"/>
      <c r="EQ43" s="6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3.75" customHeight="1" x14ac:dyDescent="0.25">
      <c r="A44" s="76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9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3.75" customHeight="1" x14ac:dyDescent="0.25">
      <c r="A45" s="183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8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79" t="s">
        <v>42</v>
      </c>
      <c r="B46" s="71"/>
      <c r="C46" s="71"/>
      <c r="D46" s="71"/>
      <c r="E46" s="71"/>
      <c r="F46" s="71"/>
      <c r="G46" s="71"/>
      <c r="H46" s="71"/>
      <c r="I46" s="72"/>
      <c r="J46" s="76" t="s">
        <v>43</v>
      </c>
      <c r="K46" s="68"/>
      <c r="L46" s="68"/>
      <c r="M46" s="68"/>
      <c r="N46" s="69"/>
      <c r="O46" s="122" t="s">
        <v>165</v>
      </c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4"/>
      <c r="AY46" s="172" t="s">
        <v>44</v>
      </c>
      <c r="AZ46" s="99"/>
      <c r="BA46" s="99"/>
      <c r="BB46" s="99"/>
      <c r="BC46" s="99"/>
      <c r="BD46" s="99"/>
      <c r="BE46" s="122" t="s">
        <v>181</v>
      </c>
      <c r="BF46" s="123"/>
      <c r="BG46" s="123"/>
      <c r="BH46" s="123"/>
      <c r="BI46" s="123"/>
      <c r="BJ46" s="123"/>
      <c r="BK46" s="123"/>
      <c r="BL46" s="123"/>
      <c r="BM46" s="123"/>
      <c r="BN46" s="124"/>
      <c r="BO46" s="173"/>
      <c r="BP46" s="99"/>
      <c r="BQ46" s="99"/>
      <c r="BR46" s="174"/>
      <c r="BS46" s="175"/>
      <c r="BT46" s="175"/>
      <c r="BU46" s="175"/>
      <c r="BV46" s="175"/>
      <c r="BW46" s="175"/>
      <c r="BX46" s="175"/>
      <c r="BY46" s="175"/>
      <c r="BZ46" s="175"/>
      <c r="CA46" s="175"/>
      <c r="CB46" s="124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98"/>
      <c r="B47" s="99"/>
      <c r="C47" s="99"/>
      <c r="D47" s="99"/>
      <c r="E47" s="99"/>
      <c r="F47" s="99"/>
      <c r="G47" s="99"/>
      <c r="H47" s="99"/>
      <c r="I47" s="100"/>
      <c r="J47" s="20"/>
      <c r="K47" s="2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15" customHeight="1" x14ac:dyDescent="0.25">
      <c r="A48" s="73"/>
      <c r="B48" s="74"/>
      <c r="C48" s="74"/>
      <c r="D48" s="74"/>
      <c r="E48" s="74"/>
      <c r="F48" s="74"/>
      <c r="G48" s="74"/>
      <c r="H48" s="74"/>
      <c r="I48" s="75"/>
      <c r="J48" s="76" t="s">
        <v>43</v>
      </c>
      <c r="K48" s="68"/>
      <c r="L48" s="68"/>
      <c r="M48" s="68"/>
      <c r="N48" s="69"/>
      <c r="O48" s="122" t="s">
        <v>166</v>
      </c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4"/>
      <c r="AY48" s="172" t="s">
        <v>44</v>
      </c>
      <c r="AZ48" s="99"/>
      <c r="BA48" s="99"/>
      <c r="BB48" s="99"/>
      <c r="BC48" s="99"/>
      <c r="BD48" s="99"/>
      <c r="BE48" s="122" t="s">
        <v>180</v>
      </c>
      <c r="BF48" s="123"/>
      <c r="BG48" s="123"/>
      <c r="BH48" s="123"/>
      <c r="BI48" s="123"/>
      <c r="BJ48" s="123"/>
      <c r="BK48" s="123"/>
      <c r="BL48" s="123"/>
      <c r="BM48" s="123"/>
      <c r="BN48" s="124"/>
      <c r="BO48" s="173"/>
      <c r="BP48" s="99"/>
      <c r="BQ48" s="99"/>
      <c r="BR48" s="174"/>
      <c r="BS48" s="175"/>
      <c r="BT48" s="175"/>
      <c r="BU48" s="175"/>
      <c r="BV48" s="175"/>
      <c r="BW48" s="175"/>
      <c r="BX48" s="175"/>
      <c r="BY48" s="175"/>
      <c r="BZ48" s="175"/>
      <c r="CA48" s="175"/>
      <c r="CB48" s="124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3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176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8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179" t="s">
        <v>45</v>
      </c>
      <c r="B51" s="71"/>
      <c r="C51" s="71"/>
      <c r="D51" s="71"/>
      <c r="E51" s="71"/>
      <c r="F51" s="71"/>
      <c r="G51" s="71"/>
      <c r="H51" s="71"/>
      <c r="I51" s="72"/>
      <c r="J51" s="76" t="s">
        <v>43</v>
      </c>
      <c r="K51" s="68"/>
      <c r="L51" s="68"/>
      <c r="M51" s="68"/>
      <c r="N51" s="69"/>
      <c r="O51" s="122" t="s">
        <v>167</v>
      </c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4"/>
      <c r="AY51" s="172" t="s">
        <v>44</v>
      </c>
      <c r="AZ51" s="99"/>
      <c r="BA51" s="99"/>
      <c r="BB51" s="99"/>
      <c r="BC51" s="99"/>
      <c r="BD51" s="99"/>
      <c r="BE51" s="122" t="s">
        <v>168</v>
      </c>
      <c r="BF51" s="123"/>
      <c r="BG51" s="123"/>
      <c r="BH51" s="123"/>
      <c r="BI51" s="123"/>
      <c r="BJ51" s="123"/>
      <c r="BK51" s="123"/>
      <c r="BL51" s="123"/>
      <c r="BM51" s="123"/>
      <c r="BN51" s="124"/>
      <c r="BO51" s="173"/>
      <c r="BP51" s="99"/>
      <c r="BQ51" s="99"/>
      <c r="BR51" s="174"/>
      <c r="BS51" s="175"/>
      <c r="BT51" s="175"/>
      <c r="BU51" s="175"/>
      <c r="BV51" s="175"/>
      <c r="BW51" s="175"/>
      <c r="BX51" s="175"/>
      <c r="BY51" s="175"/>
      <c r="BZ51" s="175"/>
      <c r="CA51" s="175"/>
      <c r="CB51" s="124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98"/>
      <c r="B52" s="99"/>
      <c r="C52" s="99"/>
      <c r="D52" s="99"/>
      <c r="E52" s="99"/>
      <c r="F52" s="99"/>
      <c r="G52" s="99"/>
      <c r="H52" s="99"/>
      <c r="I52" s="100"/>
      <c r="J52" s="20"/>
      <c r="K52" s="2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5">
      <c r="A53" s="73"/>
      <c r="B53" s="74"/>
      <c r="C53" s="74"/>
      <c r="D53" s="74"/>
      <c r="E53" s="74"/>
      <c r="F53" s="74"/>
      <c r="G53" s="74"/>
      <c r="H53" s="74"/>
      <c r="I53" s="75"/>
      <c r="J53" s="76" t="s">
        <v>43</v>
      </c>
      <c r="K53" s="68"/>
      <c r="L53" s="68"/>
      <c r="M53" s="68"/>
      <c r="N53" s="69"/>
      <c r="O53" s="122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4"/>
      <c r="AY53" s="172" t="s">
        <v>44</v>
      </c>
      <c r="AZ53" s="99"/>
      <c r="BA53" s="99"/>
      <c r="BB53" s="99"/>
      <c r="BC53" s="99"/>
      <c r="BD53" s="99"/>
      <c r="BE53" s="122"/>
      <c r="BF53" s="123"/>
      <c r="BG53" s="123"/>
      <c r="BH53" s="123"/>
      <c r="BI53" s="123"/>
      <c r="BJ53" s="123"/>
      <c r="BK53" s="123"/>
      <c r="BL53" s="123"/>
      <c r="BM53" s="123"/>
      <c r="BN53" s="124"/>
      <c r="BO53" s="173"/>
      <c r="BP53" s="99"/>
      <c r="BQ53" s="99"/>
      <c r="BR53" s="174"/>
      <c r="BS53" s="175"/>
      <c r="BT53" s="175"/>
      <c r="BU53" s="175"/>
      <c r="BV53" s="175"/>
      <c r="BW53" s="175"/>
      <c r="BX53" s="175"/>
      <c r="BY53" s="175"/>
      <c r="BZ53" s="175"/>
      <c r="CA53" s="175"/>
      <c r="CB53" s="124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20"/>
      <c r="K54" s="2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5" customHeight="1" x14ac:dyDescent="0.25">
      <c r="A55" s="103" t="s">
        <v>46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9"/>
      <c r="T55" s="168" t="s">
        <v>169</v>
      </c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4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19"/>
      <c r="CD56" s="19"/>
      <c r="CE56" s="19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5">
      <c r="A57" s="167" t="s">
        <v>47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9"/>
      <c r="AC57" s="168" t="s">
        <v>167</v>
      </c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4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7.2" customHeight="1" x14ac:dyDescent="0.25">
      <c r="A58" s="76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9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5">
      <c r="A59" s="116" t="s">
        <v>48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8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76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9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7"/>
      <c r="FN60" s="7"/>
      <c r="FO60" s="7"/>
      <c r="FP60" s="23"/>
      <c r="FQ60" s="23"/>
      <c r="FR60" s="23"/>
      <c r="FS60" s="23"/>
      <c r="FT60" s="7"/>
      <c r="FU60" s="7"/>
      <c r="FV60" s="7"/>
      <c r="FW60" s="23"/>
      <c r="FX60" s="23"/>
      <c r="FY60" s="23"/>
      <c r="FZ60" s="23"/>
      <c r="GA60" s="7"/>
      <c r="GB60" s="7"/>
      <c r="GC60" s="7"/>
      <c r="GD60" s="23"/>
      <c r="GE60" s="23"/>
      <c r="GF60" s="23"/>
      <c r="GG60" s="23"/>
      <c r="GH60" s="7"/>
      <c r="GI60" s="7"/>
      <c r="GJ60" s="7"/>
    </row>
    <row r="61" spans="1:192" ht="15" customHeight="1" x14ac:dyDescent="0.25">
      <c r="A61" s="103" t="s">
        <v>49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169"/>
      <c r="O61" s="122" t="s">
        <v>159</v>
      </c>
      <c r="P61" s="170"/>
      <c r="Q61" s="170"/>
      <c r="R61" s="170"/>
      <c r="S61" s="170"/>
      <c r="T61" s="170"/>
      <c r="U61" s="170"/>
      <c r="V61" s="170"/>
      <c r="W61" s="170"/>
      <c r="X61" s="170"/>
      <c r="Y61" s="171"/>
      <c r="Z61" s="139" t="s">
        <v>50</v>
      </c>
      <c r="AA61" s="99"/>
      <c r="AB61" s="99"/>
      <c r="AC61" s="138" t="s">
        <v>160</v>
      </c>
      <c r="AD61" s="123"/>
      <c r="AE61" s="123"/>
      <c r="AF61" s="124"/>
      <c r="AG61" s="139" t="s">
        <v>51</v>
      </c>
      <c r="AH61" s="99"/>
      <c r="AI61" s="99"/>
      <c r="AJ61" s="138" t="s">
        <v>161</v>
      </c>
      <c r="AK61" s="123"/>
      <c r="AL61" s="123"/>
      <c r="AM61" s="124"/>
      <c r="AN61" s="139" t="s">
        <v>52</v>
      </c>
      <c r="AO61" s="99"/>
      <c r="AP61" s="99"/>
      <c r="AQ61" s="138" t="s">
        <v>162</v>
      </c>
      <c r="AR61" s="123"/>
      <c r="AS61" s="123"/>
      <c r="AT61" s="124"/>
      <c r="AV61" s="162" t="s">
        <v>150</v>
      </c>
      <c r="AW61" s="163"/>
      <c r="AX61" s="163"/>
      <c r="AY61" s="163"/>
      <c r="AZ61" s="163"/>
      <c r="BA61" s="163"/>
      <c r="BB61" s="164"/>
      <c r="BC61" s="159" t="s">
        <v>54</v>
      </c>
      <c r="BD61" s="160"/>
      <c r="BE61" s="160"/>
      <c r="BF61" s="160"/>
      <c r="BG61" s="161"/>
      <c r="BH61" s="60"/>
      <c r="BI61" s="60" t="s">
        <v>151</v>
      </c>
      <c r="BJ61" s="61"/>
      <c r="BK61" s="60" t="s">
        <v>153</v>
      </c>
      <c r="BL61" s="159">
        <v>25</v>
      </c>
      <c r="BM61" s="161"/>
      <c r="BN61" s="60"/>
      <c r="BO61" s="60" t="s">
        <v>154</v>
      </c>
      <c r="BP61" s="61"/>
      <c r="BQ61" s="60" t="s">
        <v>153</v>
      </c>
      <c r="BR61" s="159">
        <v>18</v>
      </c>
      <c r="BS61" s="161"/>
      <c r="BT61" s="60"/>
      <c r="BU61" s="60" t="s">
        <v>155</v>
      </c>
      <c r="BV61" s="61"/>
      <c r="BW61" s="60" t="s">
        <v>153</v>
      </c>
      <c r="BX61" s="159">
        <v>17</v>
      </c>
      <c r="BY61" s="161"/>
      <c r="BZ61" s="165"/>
      <c r="CA61" s="166"/>
      <c r="CB61" s="166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156" t="s">
        <v>53</v>
      </c>
      <c r="ES61" s="157"/>
      <c r="ET61" s="157"/>
      <c r="EU61" s="157"/>
      <c r="EV61" s="157"/>
      <c r="EW61" s="157"/>
      <c r="EX61" s="157"/>
      <c r="EY61" s="158"/>
      <c r="EZ61" s="7"/>
      <c r="FA61" s="24"/>
      <c r="FB61" s="155" t="s">
        <v>54</v>
      </c>
      <c r="FC61" s="146"/>
      <c r="FD61" s="146"/>
      <c r="FE61" s="146"/>
      <c r="FF61" s="146"/>
      <c r="FG61" s="146"/>
      <c r="FH61" s="146"/>
      <c r="FI61" s="146"/>
      <c r="FJ61" s="146"/>
      <c r="FK61" s="146"/>
      <c r="FL61" s="147"/>
      <c r="FM61" s="154" t="s">
        <v>50</v>
      </c>
      <c r="FN61" s="149"/>
      <c r="FO61" s="150"/>
      <c r="FP61" s="145" t="s">
        <v>55</v>
      </c>
      <c r="FQ61" s="146"/>
      <c r="FR61" s="146"/>
      <c r="FS61" s="147"/>
      <c r="FT61" s="154" t="s">
        <v>51</v>
      </c>
      <c r="FU61" s="149"/>
      <c r="FV61" s="150"/>
      <c r="FW61" s="145" t="s">
        <v>56</v>
      </c>
      <c r="FX61" s="146"/>
      <c r="FY61" s="146"/>
      <c r="FZ61" s="147"/>
      <c r="GA61" s="154" t="s">
        <v>52</v>
      </c>
      <c r="GB61" s="149"/>
      <c r="GC61" s="150"/>
      <c r="GD61" s="145" t="s">
        <v>57</v>
      </c>
      <c r="GE61" s="146"/>
      <c r="GF61" s="146"/>
      <c r="GG61" s="147"/>
      <c r="GH61" s="25"/>
      <c r="GI61" s="7"/>
      <c r="GJ61" s="7"/>
    </row>
    <row r="62" spans="1:192" ht="3.75" customHeight="1" x14ac:dyDescent="0.25">
      <c r="A62" s="153" t="s">
        <v>58</v>
      </c>
      <c r="B62" s="71"/>
      <c r="C62" s="71"/>
      <c r="D62" s="71"/>
      <c r="E62" s="7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26"/>
      <c r="FC62" s="26"/>
      <c r="FD62" s="26"/>
      <c r="FE62" s="26"/>
      <c r="FF62" s="26"/>
      <c r="FG62" s="26"/>
      <c r="FH62" s="26"/>
      <c r="FI62" s="26"/>
      <c r="FJ62" s="27"/>
      <c r="FK62" s="26"/>
      <c r="FL62" s="26"/>
      <c r="FM62" s="23"/>
      <c r="FN62" s="23"/>
      <c r="FO62" s="23"/>
      <c r="FP62" s="26"/>
      <c r="FQ62" s="26"/>
      <c r="FR62" s="27"/>
      <c r="FS62" s="27"/>
      <c r="FT62" s="7"/>
      <c r="FU62" s="23"/>
      <c r="FV62" s="23"/>
      <c r="FW62" s="26"/>
      <c r="FX62" s="26"/>
      <c r="FY62" s="27"/>
      <c r="FZ62" s="27"/>
      <c r="GA62" s="7"/>
      <c r="GB62" s="23"/>
      <c r="GC62" s="23"/>
      <c r="GD62" s="26"/>
      <c r="GE62" s="26"/>
      <c r="GF62" s="27"/>
      <c r="GG62" s="27"/>
      <c r="GH62" s="7"/>
      <c r="GI62" s="23"/>
      <c r="GJ62" s="23"/>
    </row>
    <row r="63" spans="1:192" ht="15" customHeight="1" x14ac:dyDescent="0.25">
      <c r="A63" s="98"/>
      <c r="B63" s="99"/>
      <c r="C63" s="99"/>
      <c r="D63" s="99"/>
      <c r="E63" s="100"/>
      <c r="F63" s="144" t="s">
        <v>102</v>
      </c>
      <c r="G63" s="123"/>
      <c r="H63" s="123"/>
      <c r="I63" s="123"/>
      <c r="J63" s="123"/>
      <c r="K63" s="123"/>
      <c r="L63" s="123"/>
      <c r="M63" s="124"/>
      <c r="N63" s="28"/>
      <c r="O63" s="144" t="s">
        <v>170</v>
      </c>
      <c r="P63" s="123"/>
      <c r="Q63" s="123"/>
      <c r="R63" s="123"/>
      <c r="S63" s="123"/>
      <c r="T63" s="123"/>
      <c r="U63" s="124"/>
      <c r="V63" s="139" t="s">
        <v>50</v>
      </c>
      <c r="W63" s="99"/>
      <c r="X63" s="99"/>
      <c r="Y63" s="138" t="s">
        <v>171</v>
      </c>
      <c r="Z63" s="123"/>
      <c r="AA63" s="123"/>
      <c r="AB63" s="124"/>
      <c r="AC63" s="139" t="s">
        <v>51</v>
      </c>
      <c r="AD63" s="99"/>
      <c r="AE63" s="99"/>
      <c r="AF63" s="138" t="s">
        <v>172</v>
      </c>
      <c r="AG63" s="123"/>
      <c r="AH63" s="123"/>
      <c r="AI63" s="124"/>
      <c r="AJ63" s="139" t="s">
        <v>52</v>
      </c>
      <c r="AK63" s="99"/>
      <c r="AL63" s="99"/>
      <c r="AM63" s="138" t="s">
        <v>173</v>
      </c>
      <c r="AN63" s="123"/>
      <c r="AO63" s="123"/>
      <c r="AP63" s="124"/>
      <c r="AQ63" s="142" t="s">
        <v>59</v>
      </c>
      <c r="AR63" s="143"/>
      <c r="AS63" s="144"/>
      <c r="AT63" s="123"/>
      <c r="AU63" s="123"/>
      <c r="AV63" s="123"/>
      <c r="AW63" s="123"/>
      <c r="AX63" s="123"/>
      <c r="AY63" s="123"/>
      <c r="AZ63" s="124"/>
      <c r="BA63" s="28"/>
      <c r="BB63" s="144"/>
      <c r="BC63" s="123"/>
      <c r="BD63" s="123"/>
      <c r="BE63" s="123"/>
      <c r="BF63" s="123"/>
      <c r="BG63" s="124"/>
      <c r="BH63" s="152" t="s">
        <v>152</v>
      </c>
      <c r="BI63" s="99"/>
      <c r="BJ63" s="99"/>
      <c r="BK63" s="138"/>
      <c r="BL63" s="123"/>
      <c r="BM63" s="123"/>
      <c r="BN63" s="124"/>
      <c r="BO63" s="139" t="s">
        <v>51</v>
      </c>
      <c r="BP63" s="99"/>
      <c r="BQ63" s="99"/>
      <c r="BR63" s="138"/>
      <c r="BS63" s="123"/>
      <c r="BT63" s="123"/>
      <c r="BU63" s="124"/>
      <c r="BV63" s="139" t="s">
        <v>52</v>
      </c>
      <c r="BW63" s="99"/>
      <c r="BX63" s="99"/>
      <c r="BY63" s="138"/>
      <c r="BZ63" s="140"/>
      <c r="CA63" s="140"/>
      <c r="CB63" s="141"/>
      <c r="CC63" s="29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156" t="s">
        <v>53</v>
      </c>
      <c r="ES63" s="157"/>
      <c r="ET63" s="157"/>
      <c r="EU63" s="157"/>
      <c r="EV63" s="157"/>
      <c r="EW63" s="157"/>
      <c r="EX63" s="157"/>
      <c r="EY63" s="158"/>
      <c r="EZ63" s="30"/>
      <c r="FA63" s="31"/>
      <c r="FB63" s="151" t="s">
        <v>60</v>
      </c>
      <c r="FC63" s="146"/>
      <c r="FD63" s="146"/>
      <c r="FE63" s="146"/>
      <c r="FF63" s="146"/>
      <c r="FG63" s="146"/>
      <c r="FH63" s="146"/>
      <c r="FI63" s="147"/>
      <c r="FJ63" s="32"/>
      <c r="FK63" s="151" t="s">
        <v>61</v>
      </c>
      <c r="FL63" s="146"/>
      <c r="FM63" s="146"/>
      <c r="FN63" s="146"/>
      <c r="FO63" s="146"/>
      <c r="FP63" s="146"/>
      <c r="FQ63" s="147"/>
      <c r="FR63" s="148" t="s">
        <v>62</v>
      </c>
      <c r="FS63" s="149"/>
      <c r="FT63" s="150"/>
      <c r="FU63" s="145" t="s">
        <v>63</v>
      </c>
      <c r="FV63" s="146"/>
      <c r="FW63" s="146"/>
      <c r="FX63" s="147"/>
      <c r="FY63" s="148" t="s">
        <v>64</v>
      </c>
      <c r="FZ63" s="149"/>
      <c r="GA63" s="150"/>
      <c r="GB63" s="145" t="s">
        <v>65</v>
      </c>
      <c r="GC63" s="146"/>
      <c r="GD63" s="146"/>
      <c r="GE63" s="147"/>
      <c r="GF63" s="148" t="s">
        <v>66</v>
      </c>
      <c r="GG63" s="149"/>
      <c r="GH63" s="150"/>
      <c r="GI63" s="145" t="s">
        <v>67</v>
      </c>
      <c r="GJ63" s="146"/>
    </row>
    <row r="64" spans="1:192" ht="3.75" customHeight="1" x14ac:dyDescent="0.25">
      <c r="A64" s="98"/>
      <c r="B64" s="99"/>
      <c r="C64" s="99"/>
      <c r="D64" s="99"/>
      <c r="E64" s="100"/>
      <c r="F64" s="33"/>
      <c r="G64" s="33"/>
      <c r="H64" s="3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7"/>
      <c r="FC64" s="27"/>
      <c r="FD64" s="27"/>
      <c r="FE64" s="27"/>
      <c r="FF64" s="27"/>
      <c r="FG64" s="27"/>
      <c r="FH64" s="27"/>
      <c r="FI64" s="27"/>
      <c r="FJ64" s="7"/>
      <c r="FK64" s="27"/>
      <c r="FL64" s="27"/>
      <c r="FM64" s="27"/>
      <c r="FN64" s="27"/>
      <c r="FO64" s="27"/>
      <c r="FP64" s="27"/>
      <c r="FQ64" s="27"/>
      <c r="FR64" s="7"/>
      <c r="FS64" s="7"/>
      <c r="FT64" s="7"/>
      <c r="FU64" s="27"/>
      <c r="FV64" s="27"/>
      <c r="FW64" s="27"/>
      <c r="FX64" s="27"/>
      <c r="FY64" s="7"/>
      <c r="FZ64" s="7"/>
      <c r="GA64" s="7"/>
      <c r="GB64" s="27"/>
      <c r="GC64" s="27"/>
      <c r="GD64" s="27"/>
      <c r="GE64" s="27"/>
      <c r="GF64" s="7"/>
      <c r="GG64" s="7"/>
      <c r="GH64" s="7"/>
      <c r="GI64" s="27"/>
      <c r="GJ64" s="27"/>
    </row>
    <row r="65" spans="1:192" ht="15" customHeight="1" x14ac:dyDescent="0.25">
      <c r="A65" s="98"/>
      <c r="B65" s="99"/>
      <c r="C65" s="99"/>
      <c r="D65" s="99"/>
      <c r="E65" s="100"/>
      <c r="F65" s="144" t="s">
        <v>174</v>
      </c>
      <c r="G65" s="123"/>
      <c r="H65" s="123"/>
      <c r="I65" s="123"/>
      <c r="J65" s="123"/>
      <c r="K65" s="123"/>
      <c r="L65" s="123"/>
      <c r="M65" s="124"/>
      <c r="N65" s="28"/>
      <c r="O65" s="144" t="s">
        <v>170</v>
      </c>
      <c r="P65" s="123"/>
      <c r="Q65" s="123"/>
      <c r="R65" s="123"/>
      <c r="S65" s="123"/>
      <c r="T65" s="123"/>
      <c r="U65" s="124"/>
      <c r="V65" s="139" t="s">
        <v>50</v>
      </c>
      <c r="W65" s="99"/>
      <c r="X65" s="99"/>
      <c r="Y65" s="138" t="s">
        <v>171</v>
      </c>
      <c r="Z65" s="123"/>
      <c r="AA65" s="123"/>
      <c r="AB65" s="124"/>
      <c r="AC65" s="139" t="s">
        <v>51</v>
      </c>
      <c r="AD65" s="99"/>
      <c r="AE65" s="99"/>
      <c r="AF65" s="138" t="s">
        <v>172</v>
      </c>
      <c r="AG65" s="123"/>
      <c r="AH65" s="123"/>
      <c r="AI65" s="124"/>
      <c r="AJ65" s="139" t="s">
        <v>52</v>
      </c>
      <c r="AK65" s="99"/>
      <c r="AL65" s="99"/>
      <c r="AM65" s="138" t="s">
        <v>173</v>
      </c>
      <c r="AN65" s="123"/>
      <c r="AO65" s="123"/>
      <c r="AP65" s="124"/>
      <c r="AQ65" s="142" t="s">
        <v>59</v>
      </c>
      <c r="AR65" s="143"/>
      <c r="AS65" s="144"/>
      <c r="AT65" s="123"/>
      <c r="AU65" s="123"/>
      <c r="AV65" s="123"/>
      <c r="AW65" s="123"/>
      <c r="AX65" s="123"/>
      <c r="AY65" s="123"/>
      <c r="AZ65" s="124"/>
      <c r="BA65" s="28"/>
      <c r="BB65" s="144"/>
      <c r="BC65" s="123"/>
      <c r="BD65" s="123"/>
      <c r="BE65" s="123"/>
      <c r="BF65" s="123"/>
      <c r="BG65" s="124"/>
      <c r="BH65" s="139" t="s">
        <v>50</v>
      </c>
      <c r="BI65" s="99"/>
      <c r="BJ65" s="99"/>
      <c r="BK65" s="138"/>
      <c r="BL65" s="123"/>
      <c r="BM65" s="123"/>
      <c r="BN65" s="124"/>
      <c r="BO65" s="139" t="s">
        <v>51</v>
      </c>
      <c r="BP65" s="99"/>
      <c r="BQ65" s="99"/>
      <c r="BR65" s="138"/>
      <c r="BS65" s="123"/>
      <c r="BT65" s="123"/>
      <c r="BU65" s="124"/>
      <c r="BV65" s="139" t="s">
        <v>52</v>
      </c>
      <c r="BW65" s="99"/>
      <c r="BX65" s="99"/>
      <c r="BY65" s="138"/>
      <c r="BZ65" s="140"/>
      <c r="CA65" s="140"/>
      <c r="CB65" s="141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</row>
    <row r="66" spans="1:192" ht="3.75" customHeight="1" x14ac:dyDescent="0.25">
      <c r="A66" s="98"/>
      <c r="B66" s="99"/>
      <c r="C66" s="99"/>
      <c r="D66" s="99"/>
      <c r="E66" s="100"/>
      <c r="F66" s="33"/>
      <c r="G66" s="33"/>
      <c r="H66" s="3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</row>
    <row r="67" spans="1:192" ht="15" customHeight="1" x14ac:dyDescent="0.25">
      <c r="A67" s="73"/>
      <c r="B67" s="74"/>
      <c r="C67" s="74"/>
      <c r="D67" s="74"/>
      <c r="E67" s="75"/>
      <c r="F67" s="144" t="s">
        <v>106</v>
      </c>
      <c r="G67" s="123"/>
      <c r="H67" s="123"/>
      <c r="I67" s="123"/>
      <c r="J67" s="123"/>
      <c r="K67" s="123"/>
      <c r="L67" s="123"/>
      <c r="M67" s="124"/>
      <c r="N67" s="28"/>
      <c r="O67" s="144" t="s">
        <v>170</v>
      </c>
      <c r="P67" s="123"/>
      <c r="Q67" s="123"/>
      <c r="R67" s="123"/>
      <c r="S67" s="123"/>
      <c r="T67" s="123"/>
      <c r="U67" s="124"/>
      <c r="V67" s="139" t="s">
        <v>50</v>
      </c>
      <c r="W67" s="99"/>
      <c r="X67" s="99"/>
      <c r="Y67" s="138" t="s">
        <v>171</v>
      </c>
      <c r="Z67" s="123"/>
      <c r="AA67" s="123"/>
      <c r="AB67" s="124"/>
      <c r="AC67" s="139" t="s">
        <v>51</v>
      </c>
      <c r="AD67" s="99"/>
      <c r="AE67" s="99"/>
      <c r="AF67" s="138" t="s">
        <v>172</v>
      </c>
      <c r="AG67" s="123"/>
      <c r="AH67" s="123"/>
      <c r="AI67" s="124"/>
      <c r="AJ67" s="139" t="s">
        <v>52</v>
      </c>
      <c r="AK67" s="99"/>
      <c r="AL67" s="99"/>
      <c r="AM67" s="138" t="s">
        <v>173</v>
      </c>
      <c r="AN67" s="123"/>
      <c r="AO67" s="123"/>
      <c r="AP67" s="124"/>
      <c r="AQ67" s="142" t="s">
        <v>59</v>
      </c>
      <c r="AR67" s="143"/>
      <c r="AS67" s="144"/>
      <c r="AT67" s="123"/>
      <c r="AU67" s="123"/>
      <c r="AV67" s="123"/>
      <c r="AW67" s="123"/>
      <c r="AX67" s="123"/>
      <c r="AY67" s="123"/>
      <c r="AZ67" s="124"/>
      <c r="BA67" s="28"/>
      <c r="BB67" s="144"/>
      <c r="BC67" s="123"/>
      <c r="BD67" s="123"/>
      <c r="BE67" s="123"/>
      <c r="BF67" s="123"/>
      <c r="BG67" s="124"/>
      <c r="BH67" s="139" t="s">
        <v>50</v>
      </c>
      <c r="BI67" s="99"/>
      <c r="BJ67" s="99"/>
      <c r="BK67" s="138"/>
      <c r="BL67" s="123"/>
      <c r="BM67" s="123"/>
      <c r="BN67" s="124"/>
      <c r="BO67" s="139" t="s">
        <v>51</v>
      </c>
      <c r="BP67" s="99"/>
      <c r="BQ67" s="99"/>
      <c r="BR67" s="138"/>
      <c r="BS67" s="123"/>
      <c r="BT67" s="123"/>
      <c r="BU67" s="124"/>
      <c r="BV67" s="139" t="s">
        <v>52</v>
      </c>
      <c r="BW67" s="99"/>
      <c r="BX67" s="99"/>
      <c r="BY67" s="138"/>
      <c r="BZ67" s="140"/>
      <c r="CA67" s="140"/>
      <c r="CB67" s="141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</row>
    <row r="68" spans="1:192" ht="7.2" customHeight="1" x14ac:dyDescent="0.25">
      <c r="A68" s="76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9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15" customHeight="1" x14ac:dyDescent="0.25">
      <c r="A69" s="116" t="s">
        <v>68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8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3.75" customHeight="1" x14ac:dyDescent="0.25">
      <c r="A70" s="76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9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5">
      <c r="A71" s="103" t="s">
        <v>69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9"/>
      <c r="R71" s="136" t="s">
        <v>70</v>
      </c>
      <c r="S71" s="68"/>
      <c r="T71" s="68"/>
      <c r="U71" s="68"/>
      <c r="V71" s="68"/>
      <c r="W71" s="68"/>
      <c r="X71" s="69"/>
      <c r="Y71" s="137" t="s">
        <v>176</v>
      </c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4"/>
      <c r="AL71" s="136" t="s">
        <v>71</v>
      </c>
      <c r="AM71" s="68"/>
      <c r="AN71" s="68"/>
      <c r="AO71" s="68"/>
      <c r="AP71" s="69"/>
      <c r="AQ71" s="137" t="s">
        <v>177</v>
      </c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4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3.75" customHeight="1" x14ac:dyDescent="0.25">
      <c r="A72" s="76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9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5">
      <c r="A73" s="121" t="s">
        <v>72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122" t="s">
        <v>178</v>
      </c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  <c r="BY73" s="123"/>
      <c r="BZ73" s="123"/>
      <c r="CA73" s="123"/>
      <c r="CB73" s="124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5">
      <c r="A74" s="76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9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5">
      <c r="A75" s="103" t="s">
        <v>73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9"/>
      <c r="O75" s="125" t="s">
        <v>175</v>
      </c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6.6" customHeight="1" x14ac:dyDescent="0.25">
      <c r="A76" s="76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5">
      <c r="A77" s="116" t="s">
        <v>74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8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119" t="s">
        <v>75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1.25" customHeight="1" x14ac:dyDescent="0.25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8"/>
      <c r="BA79" s="120"/>
      <c r="BB79" s="135" t="s">
        <v>158</v>
      </c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8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1.25" customHeight="1" x14ac:dyDescent="0.25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1"/>
      <c r="BA80" s="100"/>
      <c r="BB80" s="129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130"/>
      <c r="BW80" s="130"/>
      <c r="BX80" s="130"/>
      <c r="BY80" s="130"/>
      <c r="BZ80" s="130"/>
      <c r="CA80" s="130"/>
      <c r="CB80" s="131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1.25" customHeight="1" x14ac:dyDescent="0.25">
      <c r="A81" s="129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1"/>
      <c r="BA81" s="100"/>
      <c r="BB81" s="129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1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1"/>
      <c r="BA82" s="100"/>
      <c r="BB82" s="129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1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5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1"/>
      <c r="BA83" s="100"/>
      <c r="BB83" s="129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1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5">
      <c r="A84" s="132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4"/>
      <c r="BA84" s="100"/>
      <c r="BB84" s="132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4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3" customHeight="1" x14ac:dyDescent="0.25">
      <c r="A85" s="76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9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2.75" hidden="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0">
        <v>16</v>
      </c>
      <c r="M86" s="20">
        <v>13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"/>
      <c r="CE86" s="2"/>
      <c r="CF86" s="20"/>
      <c r="CG86" s="34"/>
      <c r="CH86" s="20"/>
      <c r="CI86" s="2"/>
      <c r="CJ86" s="2"/>
      <c r="CK86" s="2" t="s">
        <v>76</v>
      </c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4"/>
      <c r="EO86" s="4"/>
      <c r="EP86" s="4"/>
      <c r="EQ86" s="35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12.75" hidden="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0">
        <v>17</v>
      </c>
      <c r="M87" s="20">
        <v>14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"/>
      <c r="CE87" s="2"/>
      <c r="CF87" s="20"/>
      <c r="CG87" s="34"/>
      <c r="CH87" s="20"/>
      <c r="CI87" s="2"/>
      <c r="CJ87" s="2"/>
      <c r="CK87" s="2" t="s">
        <v>76</v>
      </c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4"/>
      <c r="EK87" s="4"/>
      <c r="EL87" s="4"/>
      <c r="EM87" s="4"/>
      <c r="EN87" s="4"/>
      <c r="EO87" s="4"/>
      <c r="EP87" s="4"/>
      <c r="EQ87" s="35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</row>
    <row r="88" spans="1:192" ht="12.75" hidden="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0">
        <v>18</v>
      </c>
      <c r="M88" s="20">
        <v>15</v>
      </c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"/>
      <c r="CE88" s="2"/>
      <c r="CF88" s="20"/>
      <c r="CG88" s="34"/>
      <c r="CH88" s="20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4"/>
      <c r="EK88" s="4"/>
      <c r="EL88" s="4"/>
      <c r="EM88" s="4"/>
      <c r="EN88" s="4"/>
      <c r="EO88" s="4"/>
      <c r="EP88" s="4"/>
      <c r="EQ88" s="35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</row>
    <row r="89" spans="1:192" ht="12.75" hidden="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"/>
      <c r="CE89" s="2"/>
      <c r="CF89" s="20"/>
      <c r="CG89" s="34"/>
      <c r="CH89" s="20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4"/>
      <c r="EK89" s="4"/>
      <c r="EL89" s="4"/>
      <c r="EM89" s="4"/>
      <c r="EN89" s="4"/>
      <c r="EO89" s="4"/>
      <c r="EP89" s="4"/>
      <c r="EQ89" s="35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</row>
    <row r="90" spans="1:192" ht="12.75" hidden="1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86"/>
      <c r="BK90" s="68"/>
      <c r="BL90" s="68"/>
      <c r="BM90" s="68"/>
      <c r="BN90" s="68"/>
      <c r="BO90" s="68"/>
      <c r="BP90" s="68"/>
      <c r="BQ90" s="69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"/>
      <c r="CE90" s="2"/>
      <c r="CF90" s="20"/>
      <c r="CG90" s="34"/>
      <c r="CH90" s="20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4"/>
      <c r="EK90" s="4"/>
      <c r="EL90" s="4"/>
      <c r="EM90" s="4"/>
      <c r="EN90" s="4"/>
      <c r="EO90" s="4"/>
      <c r="EP90" s="4"/>
      <c r="EQ90" s="35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</row>
    <row r="91" spans="1:192" ht="12.75" hidden="1" customHeight="1" x14ac:dyDescent="0.25">
      <c r="A91" s="2"/>
      <c r="B91" s="2"/>
      <c r="C91" s="2"/>
      <c r="D91" s="113" t="s">
        <v>77</v>
      </c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6"/>
      <c r="W91" s="36"/>
      <c r="X91" s="89" t="s">
        <v>78</v>
      </c>
      <c r="Y91" s="90"/>
      <c r="Z91" s="90"/>
      <c r="AA91" s="90"/>
      <c r="AB91" s="90"/>
      <c r="AC91" s="90"/>
      <c r="AD91" s="90"/>
      <c r="AE91" s="90"/>
      <c r="AF91" s="90"/>
      <c r="AG91" s="90"/>
      <c r="AH91" s="91"/>
      <c r="AI91" s="37"/>
      <c r="AJ91" s="114">
        <f>IF(H16&gt;0,H16,"Préciser la date de l'épreuve")</f>
        <v>46103</v>
      </c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92" t="str">
        <f>TEXT(AJ91,"jjjjjjjjjjjjjjjjjjjjjjjjjjjjjjjjjjjjjjj jj mmmmmmmmmmmmmmmmmmm")</f>
        <v>dimanche 22 mars</v>
      </c>
      <c r="BC91" s="90"/>
      <c r="BD91" s="90"/>
      <c r="BE91" s="90"/>
      <c r="BF91" s="90"/>
      <c r="BG91" s="90"/>
      <c r="BH91" s="90"/>
      <c r="BI91" s="91"/>
      <c r="BJ91" s="92" t="str">
        <f>UPPER(BB91)</f>
        <v>DIMANCHE 22 MARS</v>
      </c>
      <c r="BK91" s="90"/>
      <c r="BL91" s="90"/>
      <c r="BM91" s="90"/>
      <c r="BN91" s="90"/>
      <c r="BO91" s="90"/>
      <c r="BP91" s="90"/>
      <c r="BQ91" s="91"/>
      <c r="BR91" s="36"/>
      <c r="BS91" s="36"/>
      <c r="BT91" s="36"/>
      <c r="BU91" s="36"/>
      <c r="BV91" s="36"/>
      <c r="BW91" s="36"/>
      <c r="BX91" s="36"/>
      <c r="BY91" s="36"/>
      <c r="BZ91" s="36"/>
      <c r="CA91" s="20"/>
      <c r="CB91" s="115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9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4"/>
      <c r="EK91" s="4"/>
      <c r="EL91" s="4"/>
      <c r="EM91" s="4"/>
      <c r="EN91" s="4"/>
      <c r="EO91" s="4"/>
      <c r="EP91" s="4"/>
      <c r="EQ91" s="35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</row>
    <row r="92" spans="1:192" ht="12.75" hidden="1" customHeight="1" x14ac:dyDescent="0.25">
      <c r="A92" s="2"/>
      <c r="B92" s="2"/>
      <c r="C92" s="2"/>
      <c r="D92" s="107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108"/>
      <c r="W92" s="36"/>
      <c r="X92" s="89" t="s">
        <v>79</v>
      </c>
      <c r="Y92" s="90"/>
      <c r="Z92" s="90"/>
      <c r="AA92" s="90"/>
      <c r="AB92" s="90"/>
      <c r="AC92" s="90"/>
      <c r="AD92" s="90"/>
      <c r="AE92" s="90"/>
      <c r="AF92" s="90"/>
      <c r="AG92" s="90"/>
      <c r="AH92" s="91"/>
      <c r="AI92" s="37"/>
      <c r="AJ92" s="94" t="str">
        <f>H10</f>
        <v>BUXEROLLES</v>
      </c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94">
        <f>BO16</f>
        <v>0</v>
      </c>
      <c r="BC92" s="90"/>
      <c r="BD92" s="90"/>
      <c r="BE92" s="90"/>
      <c r="BF92" s="90"/>
      <c r="BG92" s="90"/>
      <c r="BH92" s="90"/>
      <c r="BI92" s="91"/>
      <c r="BJ92" s="92" t="str">
        <f>UPPER(AJ92)</f>
        <v>BUXEROLLES</v>
      </c>
      <c r="BK92" s="90"/>
      <c r="BL92" s="90"/>
      <c r="BM92" s="90"/>
      <c r="BN92" s="90"/>
      <c r="BO92" s="90"/>
      <c r="BP92" s="90"/>
      <c r="BQ92" s="91"/>
      <c r="BR92" s="36"/>
      <c r="BS92" s="36"/>
      <c r="BT92" s="36"/>
      <c r="BU92" s="36"/>
      <c r="BV92" s="36"/>
      <c r="BW92" s="36"/>
      <c r="BX92" s="36"/>
      <c r="BY92" s="36"/>
      <c r="BZ92" s="36"/>
      <c r="CA92" s="20"/>
      <c r="CB92" s="103" t="str">
        <f>IF(AJ92&gt;0,BJ92,"Préciser le lieu de l'épreuve")&amp;IF(BB92&gt;0," ("&amp;BB92&amp;")","")</f>
        <v>BUXEROLLES</v>
      </c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9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4"/>
      <c r="EK92" s="4"/>
      <c r="EL92" s="4"/>
      <c r="EM92" s="4"/>
      <c r="EN92" s="4"/>
      <c r="EO92" s="4"/>
      <c r="EP92" s="4"/>
      <c r="EQ92" s="35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</row>
    <row r="93" spans="1:192" ht="12.75" hidden="1" customHeight="1" x14ac:dyDescent="0.25">
      <c r="A93" s="2"/>
      <c r="B93" s="2"/>
      <c r="C93" s="2"/>
      <c r="D93" s="107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108"/>
      <c r="W93" s="36"/>
      <c r="X93" s="89" t="s">
        <v>80</v>
      </c>
      <c r="Y93" s="90"/>
      <c r="Z93" s="90"/>
      <c r="AA93" s="90"/>
      <c r="AB93" s="90"/>
      <c r="AC93" s="90"/>
      <c r="AD93" s="90"/>
      <c r="AE93" s="90"/>
      <c r="AF93" s="90"/>
      <c r="AG93" s="90"/>
      <c r="AH93" s="91"/>
      <c r="AI93" s="37"/>
      <c r="AJ93" s="94" t="str">
        <f>S12</f>
        <v>34ème GRAND PRIX DE LA VILLE DE BUXEROLLES</v>
      </c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92"/>
      <c r="BC93" s="90"/>
      <c r="BD93" s="90"/>
      <c r="BE93" s="90"/>
      <c r="BF93" s="90"/>
      <c r="BG93" s="90"/>
      <c r="BH93" s="90"/>
      <c r="BI93" s="91"/>
      <c r="BJ93" s="92"/>
      <c r="BK93" s="90"/>
      <c r="BL93" s="90"/>
      <c r="BM93" s="90"/>
      <c r="BN93" s="90"/>
      <c r="BO93" s="90"/>
      <c r="BP93" s="90"/>
      <c r="BQ93" s="91"/>
      <c r="BR93" s="36"/>
      <c r="BS93" s="36"/>
      <c r="BT93" s="36"/>
      <c r="BU93" s="36"/>
      <c r="BV93" s="36"/>
      <c r="BW93" s="36"/>
      <c r="BX93" s="36"/>
      <c r="BY93" s="36"/>
      <c r="BZ93" s="36"/>
      <c r="CA93" s="20"/>
      <c r="CB93" s="103" t="str">
        <f t="shared" ref="CB93:CB95" si="0">IF(AJ93&gt;0,AJ93,"")</f>
        <v>34ème GRAND PRIX DE LA VILLE DE BUXEROLLES</v>
      </c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9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4"/>
      <c r="EK93" s="4"/>
      <c r="EL93" s="4"/>
      <c r="EM93" s="4"/>
      <c r="EN93" s="4"/>
      <c r="EO93" s="4"/>
      <c r="EP93" s="4"/>
      <c r="EQ93" s="35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</row>
    <row r="94" spans="1:192" ht="12.75" hidden="1" customHeight="1" x14ac:dyDescent="0.25">
      <c r="A94" s="2"/>
      <c r="B94" s="2"/>
      <c r="C94" s="2"/>
      <c r="D94" s="107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108"/>
      <c r="W94" s="36"/>
      <c r="X94" s="89" t="s">
        <v>81</v>
      </c>
      <c r="Y94" s="90"/>
      <c r="Z94" s="90"/>
      <c r="AA94" s="90"/>
      <c r="AB94" s="90"/>
      <c r="AC94" s="90"/>
      <c r="AD94" s="90"/>
      <c r="AE94" s="90"/>
      <c r="AF94" s="90"/>
      <c r="AG94" s="90"/>
      <c r="AH94" s="91"/>
      <c r="AI94" s="37"/>
      <c r="AJ94" s="92" t="str">
        <f>S14</f>
        <v>CYCLE POITEVIN</v>
      </c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92"/>
      <c r="BC94" s="90"/>
      <c r="BD94" s="90"/>
      <c r="BE94" s="90"/>
      <c r="BF94" s="90"/>
      <c r="BG94" s="90"/>
      <c r="BH94" s="90"/>
      <c r="BI94" s="91"/>
      <c r="BJ94" s="92"/>
      <c r="BK94" s="90"/>
      <c r="BL94" s="90"/>
      <c r="BM94" s="90"/>
      <c r="BN94" s="90"/>
      <c r="BO94" s="90"/>
      <c r="BP94" s="90"/>
      <c r="BQ94" s="91"/>
      <c r="BR94" s="36"/>
      <c r="BS94" s="36"/>
      <c r="BT94" s="36"/>
      <c r="BU94" s="36"/>
      <c r="BV94" s="36"/>
      <c r="BW94" s="36"/>
      <c r="BX94" s="36"/>
      <c r="BY94" s="36"/>
      <c r="BZ94" s="36"/>
      <c r="CA94" s="20"/>
      <c r="CB94" s="103" t="str">
        <f t="shared" si="0"/>
        <v>CYCLE POITEVIN</v>
      </c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9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4"/>
      <c r="EK94" s="4"/>
      <c r="EL94" s="4"/>
      <c r="EM94" s="4"/>
      <c r="EN94" s="4"/>
      <c r="EO94" s="4"/>
      <c r="EP94" s="4"/>
      <c r="EQ94" s="35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</row>
    <row r="95" spans="1:192" ht="12.75" hidden="1" customHeight="1" x14ac:dyDescent="0.25">
      <c r="A95" s="2"/>
      <c r="B95" s="2"/>
      <c r="C95" s="2"/>
      <c r="D95" s="107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108"/>
      <c r="W95" s="36"/>
      <c r="X95" s="89" t="s">
        <v>82</v>
      </c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1"/>
      <c r="AJ95" s="94" t="str">
        <f>I18</f>
        <v>ELITE NATIONALE</v>
      </c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92"/>
      <c r="BC95" s="90"/>
      <c r="BD95" s="90"/>
      <c r="BE95" s="90"/>
      <c r="BF95" s="90"/>
      <c r="BG95" s="90"/>
      <c r="BH95" s="90"/>
      <c r="BI95" s="91"/>
      <c r="BJ95" s="92"/>
      <c r="BK95" s="90"/>
      <c r="BL95" s="90"/>
      <c r="BM95" s="90"/>
      <c r="BN95" s="90"/>
      <c r="BO95" s="90"/>
      <c r="BP95" s="90"/>
      <c r="BQ95" s="91"/>
      <c r="BR95" s="36"/>
      <c r="BS95" s="36"/>
      <c r="BT95" s="36"/>
      <c r="BU95" s="36"/>
      <c r="BV95" s="36"/>
      <c r="BW95" s="36"/>
      <c r="BX95" s="36"/>
      <c r="BY95" s="36"/>
      <c r="BZ95" s="36"/>
      <c r="CA95" s="20"/>
      <c r="CB95" s="103" t="str">
        <f t="shared" si="0"/>
        <v>ELITE NATIONALE</v>
      </c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9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4"/>
      <c r="EK95" s="4"/>
      <c r="EL95" s="4"/>
      <c r="EM95" s="4"/>
      <c r="EN95" s="4"/>
      <c r="EO95" s="4"/>
      <c r="EP95" s="4"/>
      <c r="EQ95" s="35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</row>
    <row r="96" spans="1:192" ht="32.25" hidden="1" customHeight="1" x14ac:dyDescent="0.25">
      <c r="A96" s="2"/>
      <c r="B96" s="2"/>
      <c r="C96" s="2"/>
      <c r="D96" s="107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108"/>
      <c r="W96" s="36"/>
      <c r="X96" s="104" t="s">
        <v>83</v>
      </c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6"/>
      <c r="AJ96" s="101">
        <f>BI31</f>
        <v>145.19999999999999</v>
      </c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92">
        <f>AQ31</f>
        <v>11</v>
      </c>
      <c r="BC96" s="90"/>
      <c r="BD96" s="90"/>
      <c r="BE96" s="90"/>
      <c r="BF96" s="90"/>
      <c r="BG96" s="90"/>
      <c r="BH96" s="90"/>
      <c r="BI96" s="91"/>
      <c r="BJ96" s="94">
        <f>BR31</f>
        <v>0</v>
      </c>
      <c r="BK96" s="90"/>
      <c r="BL96" s="90"/>
      <c r="BM96" s="90"/>
      <c r="BN96" s="90"/>
      <c r="BO96" s="90"/>
      <c r="BP96" s="90"/>
      <c r="BQ96" s="91"/>
      <c r="BR96" s="36"/>
      <c r="BS96" s="36"/>
      <c r="BT96" s="36"/>
      <c r="BU96" s="36"/>
      <c r="BV96" s="36"/>
      <c r="BW96" s="36"/>
      <c r="BX96" s="36"/>
      <c r="BY96" s="36"/>
      <c r="BZ96" s="36"/>
      <c r="CA96" s="20"/>
      <c r="CB96" s="96" t="str">
        <f>IF(AJ96&gt;0,"Dis. "&amp;AJ96&amp;" km","")&amp;IF(BB96&gt;0," ("&amp;BB96&amp;" trs) ","")&amp;IF(BJ96&gt;0," "&amp;BJ96,"")&amp;IF(AJ97&gt;0," - "&amp;AJ97&amp;" km ","")&amp;IF(BB97&gt;0,"("&amp;BB97&amp;" trs) ","")&amp;IF(BJ97&gt;0,BJ97,"")</f>
        <v xml:space="preserve">Dis. 145,2 km (11 trs) </v>
      </c>
      <c r="CC96" s="68"/>
      <c r="CD96" s="68"/>
      <c r="CE96" s="69"/>
      <c r="CF96" s="112" t="str">
        <f>IF(CB96&gt;0,CB96,"")&amp;IF(CB98&gt;0,CB98,"")&amp;IF(CB100&gt;0,CB100,"")</f>
        <v xml:space="preserve">Dis. 145,2 km (11 trs) </v>
      </c>
      <c r="CG96" s="71"/>
      <c r="CH96" s="72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4"/>
      <c r="EK96" s="4"/>
      <c r="EL96" s="4"/>
      <c r="EM96" s="4"/>
      <c r="EN96" s="4"/>
      <c r="EO96" s="4"/>
      <c r="EP96" s="4"/>
      <c r="EQ96" s="35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</row>
    <row r="97" spans="1:192" ht="12.75" hidden="1" customHeight="1" x14ac:dyDescent="0.25">
      <c r="A97" s="2"/>
      <c r="B97" s="2"/>
      <c r="C97" s="2"/>
      <c r="D97" s="107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108"/>
      <c r="W97" s="36"/>
      <c r="X97" s="107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108"/>
      <c r="AJ97" s="101">
        <f>BI33</f>
        <v>0</v>
      </c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92">
        <f>AQ33</f>
        <v>0</v>
      </c>
      <c r="BC97" s="90"/>
      <c r="BD97" s="90"/>
      <c r="BE97" s="90"/>
      <c r="BF97" s="90"/>
      <c r="BG97" s="90"/>
      <c r="BH97" s="90"/>
      <c r="BI97" s="91"/>
      <c r="BJ97" s="94">
        <f>BR33</f>
        <v>0</v>
      </c>
      <c r="BK97" s="90"/>
      <c r="BL97" s="90"/>
      <c r="BM97" s="90"/>
      <c r="BN97" s="90"/>
      <c r="BO97" s="90"/>
      <c r="BP97" s="90"/>
      <c r="BQ97" s="91"/>
      <c r="BR97" s="36"/>
      <c r="BS97" s="36"/>
      <c r="BT97" s="36"/>
      <c r="BU97" s="36"/>
      <c r="BV97" s="36"/>
      <c r="BW97" s="36"/>
      <c r="BX97" s="36"/>
      <c r="BY97" s="36"/>
      <c r="BZ97" s="36"/>
      <c r="CA97" s="20"/>
      <c r="CB97" s="96"/>
      <c r="CC97" s="68"/>
      <c r="CD97" s="68"/>
      <c r="CE97" s="69"/>
      <c r="CF97" s="98"/>
      <c r="CG97" s="99"/>
      <c r="CH97" s="100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4"/>
      <c r="EK97" s="4"/>
      <c r="EL97" s="4"/>
      <c r="EM97" s="4"/>
      <c r="EN97" s="4"/>
      <c r="EO97" s="4"/>
      <c r="EP97" s="4"/>
      <c r="EQ97" s="35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</row>
    <row r="98" spans="1:192" ht="12.75" hidden="1" customHeight="1" x14ac:dyDescent="0.25">
      <c r="A98" s="2"/>
      <c r="B98" s="2"/>
      <c r="C98" s="2"/>
      <c r="D98" s="107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108"/>
      <c r="W98" s="36"/>
      <c r="X98" s="107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108"/>
      <c r="AJ98" s="101">
        <f>AN35</f>
        <v>0</v>
      </c>
      <c r="AK98" s="90"/>
      <c r="AL98" s="90"/>
      <c r="AM98" s="90"/>
      <c r="AN98" s="90"/>
      <c r="AO98" s="90"/>
      <c r="AP98" s="90"/>
      <c r="AQ98" s="90"/>
      <c r="AR98" s="91"/>
      <c r="AS98" s="92">
        <f>BI35</f>
        <v>0</v>
      </c>
      <c r="AT98" s="90"/>
      <c r="AU98" s="90"/>
      <c r="AV98" s="90"/>
      <c r="AW98" s="90"/>
      <c r="AX98" s="90"/>
      <c r="AY98" s="90"/>
      <c r="AZ98" s="90"/>
      <c r="BA98" s="91"/>
      <c r="BB98" s="92"/>
      <c r="BC98" s="90"/>
      <c r="BD98" s="90"/>
      <c r="BE98" s="90"/>
      <c r="BF98" s="90"/>
      <c r="BG98" s="90"/>
      <c r="BH98" s="90"/>
      <c r="BI98" s="91"/>
      <c r="BJ98" s="94">
        <f>BR35</f>
        <v>0</v>
      </c>
      <c r="BK98" s="90"/>
      <c r="BL98" s="90"/>
      <c r="BM98" s="90"/>
      <c r="BN98" s="90"/>
      <c r="BO98" s="90"/>
      <c r="BP98" s="90"/>
      <c r="BQ98" s="91"/>
      <c r="BR98" s="36"/>
      <c r="BS98" s="36"/>
      <c r="BT98" s="36"/>
      <c r="BU98" s="36"/>
      <c r="BV98" s="36"/>
      <c r="BW98" s="36"/>
      <c r="BX98" s="36"/>
      <c r="BY98" s="36"/>
      <c r="BZ98" s="36"/>
      <c r="CA98" s="20"/>
      <c r="CB98" s="96" t="str">
        <f>IF(AJ98&gt;0,"Dis. "&amp;AJ98,"")&amp;IF(AS98&gt;0," + "&amp;AS98&amp;" trs","")&amp;IF(BJ98&gt;0," "&amp;BJ98,"")&amp;IF(AJ99&gt;0," - "&amp;AJ99,"")&amp;IF(AS99&gt;0," + "&amp;AS99&amp;" trs","")&amp;IF(BJ99&gt;0," "&amp;BJ99,"")</f>
        <v/>
      </c>
      <c r="CC98" s="68"/>
      <c r="CD98" s="68"/>
      <c r="CE98" s="69"/>
      <c r="CF98" s="98"/>
      <c r="CG98" s="99"/>
      <c r="CH98" s="100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4"/>
      <c r="EL98" s="4"/>
      <c r="EM98" s="4"/>
      <c r="EN98" s="4"/>
      <c r="EO98" s="4"/>
      <c r="EP98" s="4"/>
      <c r="EQ98" s="35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</row>
    <row r="99" spans="1:192" ht="12.75" hidden="1" customHeight="1" x14ac:dyDescent="0.25">
      <c r="A99" s="2"/>
      <c r="B99" s="2"/>
      <c r="C99" s="2"/>
      <c r="D99" s="107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108"/>
      <c r="W99" s="36"/>
      <c r="X99" s="107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108"/>
      <c r="AJ99" s="101">
        <f>AN37</f>
        <v>0</v>
      </c>
      <c r="AK99" s="90"/>
      <c r="AL99" s="90"/>
      <c r="AM99" s="90"/>
      <c r="AN99" s="90"/>
      <c r="AO99" s="90"/>
      <c r="AP99" s="90"/>
      <c r="AQ99" s="90"/>
      <c r="AR99" s="91"/>
      <c r="AS99" s="92">
        <f>BI37</f>
        <v>0</v>
      </c>
      <c r="AT99" s="90"/>
      <c r="AU99" s="90"/>
      <c r="AV99" s="90"/>
      <c r="AW99" s="90"/>
      <c r="AX99" s="90"/>
      <c r="AY99" s="90"/>
      <c r="AZ99" s="90"/>
      <c r="BA99" s="91"/>
      <c r="BB99" s="92"/>
      <c r="BC99" s="90"/>
      <c r="BD99" s="90"/>
      <c r="BE99" s="90"/>
      <c r="BF99" s="90"/>
      <c r="BG99" s="90"/>
      <c r="BH99" s="90"/>
      <c r="BI99" s="91"/>
      <c r="BJ99" s="94">
        <f>BR37</f>
        <v>0</v>
      </c>
      <c r="BK99" s="90"/>
      <c r="BL99" s="90"/>
      <c r="BM99" s="90"/>
      <c r="BN99" s="90"/>
      <c r="BO99" s="90"/>
      <c r="BP99" s="90"/>
      <c r="BQ99" s="91"/>
      <c r="BR99" s="36"/>
      <c r="BS99" s="36"/>
      <c r="BT99" s="36"/>
      <c r="BU99" s="36"/>
      <c r="BV99" s="36"/>
      <c r="BW99" s="36"/>
      <c r="BX99" s="36"/>
      <c r="BY99" s="36"/>
      <c r="BZ99" s="36"/>
      <c r="CA99" s="20"/>
      <c r="CB99" s="96"/>
      <c r="CC99" s="68"/>
      <c r="CD99" s="68"/>
      <c r="CE99" s="69"/>
      <c r="CF99" s="98"/>
      <c r="CG99" s="99"/>
      <c r="CH99" s="100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4"/>
      <c r="EL99" s="4"/>
      <c r="EM99" s="4"/>
      <c r="EN99" s="4"/>
      <c r="EO99" s="4"/>
      <c r="EP99" s="4"/>
      <c r="EQ99" s="35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</row>
    <row r="100" spans="1:192" ht="12.75" hidden="1" customHeight="1" x14ac:dyDescent="0.25">
      <c r="A100" s="2"/>
      <c r="B100" s="2"/>
      <c r="C100" s="2"/>
      <c r="D100" s="107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108"/>
      <c r="W100" s="36"/>
      <c r="X100" s="107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108"/>
      <c r="AJ100" s="101">
        <f>BS39</f>
        <v>0</v>
      </c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92"/>
      <c r="BC100" s="90"/>
      <c r="BD100" s="90"/>
      <c r="BE100" s="90"/>
      <c r="BF100" s="90"/>
      <c r="BG100" s="90"/>
      <c r="BH100" s="90"/>
      <c r="BI100" s="91"/>
      <c r="BJ100" s="94"/>
      <c r="BK100" s="90"/>
      <c r="BL100" s="90"/>
      <c r="BM100" s="90"/>
      <c r="BN100" s="90"/>
      <c r="BO100" s="90"/>
      <c r="BP100" s="90"/>
      <c r="BQ100" s="91"/>
      <c r="BR100" s="36"/>
      <c r="BS100" s="36"/>
      <c r="BT100" s="36"/>
      <c r="BU100" s="36"/>
      <c r="BV100" s="36"/>
      <c r="BW100" s="36"/>
      <c r="BX100" s="36"/>
      <c r="BY100" s="36"/>
      <c r="BZ100" s="36"/>
      <c r="CA100" s="20"/>
      <c r="CB100" s="96" t="str">
        <f>IF(AJ100&gt;0,"Dis. "&amp;AJ100&amp;" km ("&amp;AJ101&amp;" tr de "&amp;AS101&amp;" km + "&amp;BB101&amp;" trs de "&amp;BJ101&amp;" km)","")</f>
        <v/>
      </c>
      <c r="CC100" s="68"/>
      <c r="CD100" s="68"/>
      <c r="CE100" s="69"/>
      <c r="CF100" s="73"/>
      <c r="CG100" s="74"/>
      <c r="CH100" s="75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4"/>
      <c r="EL100" s="4"/>
      <c r="EM100" s="4"/>
      <c r="EN100" s="4"/>
      <c r="EO100" s="4"/>
      <c r="EP100" s="4"/>
      <c r="EQ100" s="35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</row>
    <row r="101" spans="1:192" ht="12.75" hidden="1" customHeight="1" x14ac:dyDescent="0.25">
      <c r="A101" s="2"/>
      <c r="B101" s="2"/>
      <c r="C101" s="2"/>
      <c r="D101" s="107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108"/>
      <c r="W101" s="36"/>
      <c r="X101" s="109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1"/>
      <c r="AJ101" s="102">
        <f>BD39</f>
        <v>0</v>
      </c>
      <c r="AK101" s="90"/>
      <c r="AL101" s="90"/>
      <c r="AM101" s="90"/>
      <c r="AN101" s="90"/>
      <c r="AO101" s="90"/>
      <c r="AP101" s="90"/>
      <c r="AQ101" s="90"/>
      <c r="AR101" s="91"/>
      <c r="AS101" s="101">
        <f>Y39</f>
        <v>0</v>
      </c>
      <c r="AT101" s="90"/>
      <c r="AU101" s="90"/>
      <c r="AV101" s="90"/>
      <c r="AW101" s="90"/>
      <c r="AX101" s="90"/>
      <c r="AY101" s="90"/>
      <c r="AZ101" s="90"/>
      <c r="BA101" s="91"/>
      <c r="BB101" s="92">
        <f>BD41</f>
        <v>0</v>
      </c>
      <c r="BC101" s="90"/>
      <c r="BD101" s="90"/>
      <c r="BE101" s="90"/>
      <c r="BF101" s="90"/>
      <c r="BG101" s="90"/>
      <c r="BH101" s="90"/>
      <c r="BI101" s="91"/>
      <c r="BJ101" s="101">
        <f>Y41</f>
        <v>0</v>
      </c>
      <c r="BK101" s="90"/>
      <c r="BL101" s="90"/>
      <c r="BM101" s="90"/>
      <c r="BN101" s="90"/>
      <c r="BO101" s="90"/>
      <c r="BP101" s="90"/>
      <c r="BQ101" s="91"/>
      <c r="BR101" s="36"/>
      <c r="BS101" s="36"/>
      <c r="BT101" s="36"/>
      <c r="BU101" s="36"/>
      <c r="BV101" s="36"/>
      <c r="BW101" s="36"/>
      <c r="BX101" s="36"/>
      <c r="BY101" s="36"/>
      <c r="BZ101" s="36"/>
      <c r="CA101" s="20"/>
      <c r="CB101" s="96"/>
      <c r="CC101" s="68"/>
      <c r="CD101" s="68"/>
      <c r="CE101" s="69"/>
      <c r="CF101" s="20"/>
      <c r="CG101" s="34"/>
      <c r="CH101" s="20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4"/>
      <c r="EL101" s="4"/>
      <c r="EM101" s="4"/>
      <c r="EN101" s="4"/>
      <c r="EO101" s="4"/>
      <c r="EP101" s="4"/>
      <c r="EQ101" s="35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</row>
    <row r="102" spans="1:192" ht="12.75" hidden="1" customHeight="1" x14ac:dyDescent="0.25">
      <c r="A102" s="2"/>
      <c r="B102" s="2"/>
      <c r="C102" s="2"/>
      <c r="D102" s="107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108"/>
      <c r="W102" s="36"/>
      <c r="X102" s="89" t="s">
        <v>84</v>
      </c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1"/>
      <c r="AJ102" s="94" t="str">
        <f>O61</f>
        <v>1220/20</v>
      </c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94" t="str">
        <f>AC61</f>
        <v>197</v>
      </c>
      <c r="BC102" s="90"/>
      <c r="BD102" s="90"/>
      <c r="BE102" s="90"/>
      <c r="BF102" s="90"/>
      <c r="BG102" s="90"/>
      <c r="BH102" s="90"/>
      <c r="BI102" s="91"/>
      <c r="BJ102" s="94" t="str">
        <f>AJ61</f>
        <v>143</v>
      </c>
      <c r="BK102" s="90"/>
      <c r="BL102" s="90"/>
      <c r="BM102" s="90"/>
      <c r="BN102" s="90"/>
      <c r="BO102" s="90"/>
      <c r="BP102" s="90"/>
      <c r="BQ102" s="91"/>
      <c r="BR102" s="94" t="str">
        <f>AQ61</f>
        <v>122</v>
      </c>
      <c r="BS102" s="90"/>
      <c r="BT102" s="90"/>
      <c r="BU102" s="90"/>
      <c r="BV102" s="90"/>
      <c r="BW102" s="90"/>
      <c r="BX102" s="90"/>
      <c r="BY102" s="91"/>
      <c r="BZ102" s="36"/>
      <c r="CA102" s="20"/>
      <c r="CB102" s="96" t="str">
        <f>IF(AJ102&gt;0,"Px. "&amp;AJ102,"")&amp;IF(BB102&gt;0," ("&amp;BB102&amp;"-"&amp;BJ102&amp;"-"&amp;BR102&amp;")","")</f>
        <v>Px. 1220/20 (197-143-122)</v>
      </c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9"/>
      <c r="DR102" s="2"/>
      <c r="DS102" s="70" t="str">
        <f>IF(CB102&gt;0,CB102,"")&amp;IF(CB103&gt;0," "&amp;CB103,"")&amp;IF(CB104&gt;0," "&amp;CB104,"")&amp;IF(CB105&gt;0," "&amp;CB105,"")&amp;IF(CB106&gt;0," "&amp;CB106,"")&amp;IF(CB107&gt;0," "&amp;CB107,"")&amp;IF(CB108&gt;0," "&amp;CB108,"")</f>
        <v xml:space="preserve">Px. 1220/20 (197-143-122) PS MG 152/3 (76-46-30)  PS MS 152/3 (76-46-30)  PS Equipe 152/3 (76-46-30) </v>
      </c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2"/>
      <c r="EK102" s="4"/>
      <c r="EL102" s="4"/>
      <c r="EM102" s="4"/>
      <c r="EN102" s="4"/>
      <c r="EO102" s="4"/>
      <c r="EP102" s="4"/>
      <c r="EQ102" s="35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</row>
    <row r="103" spans="1:192" ht="12.75" hidden="1" customHeight="1" x14ac:dyDescent="0.25">
      <c r="A103" s="2"/>
      <c r="B103" s="2"/>
      <c r="C103" s="2"/>
      <c r="D103" s="107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108"/>
      <c r="W103" s="36"/>
      <c r="X103" s="97" t="str">
        <f>F63</f>
        <v>MG</v>
      </c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1"/>
      <c r="AJ103" s="94" t="str">
        <f>O63</f>
        <v>152/3</v>
      </c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94" t="str">
        <f>Y63</f>
        <v>76</v>
      </c>
      <c r="BC103" s="90"/>
      <c r="BD103" s="90"/>
      <c r="BE103" s="90"/>
      <c r="BF103" s="90"/>
      <c r="BG103" s="90"/>
      <c r="BH103" s="90"/>
      <c r="BI103" s="91"/>
      <c r="BJ103" s="94" t="str">
        <f>AF63</f>
        <v>46</v>
      </c>
      <c r="BK103" s="90"/>
      <c r="BL103" s="90"/>
      <c r="BM103" s="90"/>
      <c r="BN103" s="90"/>
      <c r="BO103" s="90"/>
      <c r="BP103" s="90"/>
      <c r="BQ103" s="91"/>
      <c r="BR103" s="94" t="str">
        <f>AM63</f>
        <v>30</v>
      </c>
      <c r="BS103" s="90"/>
      <c r="BT103" s="90"/>
      <c r="BU103" s="90"/>
      <c r="BV103" s="90"/>
      <c r="BW103" s="90"/>
      <c r="BX103" s="90"/>
      <c r="BY103" s="91"/>
      <c r="BZ103" s="36"/>
      <c r="CA103" s="20"/>
      <c r="CB103" s="96" t="str">
        <f t="shared" ref="CB103:CB108" si="1">IF(AJ103&gt;0,"PS "&amp;X103&amp;" "&amp;AJ103,"")&amp;IF(BB103&gt;0," ("&amp;BB103&amp;"-"&amp;BJ103&amp;"-"&amp;BR103&amp;")","")</f>
        <v>PS MG 152/3 (76-46-30)</v>
      </c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9"/>
      <c r="DR103" s="2"/>
      <c r="DS103" s="98"/>
      <c r="DT103" s="99"/>
      <c r="DU103" s="99"/>
      <c r="DV103" s="99"/>
      <c r="DW103" s="99"/>
      <c r="DX103" s="99"/>
      <c r="DY103" s="99"/>
      <c r="DZ103" s="99"/>
      <c r="EA103" s="99"/>
      <c r="EB103" s="99"/>
      <c r="EC103" s="99"/>
      <c r="ED103" s="99"/>
      <c r="EE103" s="99"/>
      <c r="EF103" s="99"/>
      <c r="EG103" s="99"/>
      <c r="EH103" s="99"/>
      <c r="EI103" s="99"/>
      <c r="EJ103" s="100"/>
      <c r="EK103" s="4"/>
      <c r="EL103" s="4"/>
      <c r="EM103" s="4"/>
      <c r="EN103" s="4"/>
      <c r="EO103" s="4"/>
      <c r="EP103" s="4"/>
      <c r="EQ103" s="35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</row>
    <row r="104" spans="1:192" ht="12.75" hidden="1" customHeight="1" x14ac:dyDescent="0.25">
      <c r="A104" s="2"/>
      <c r="B104" s="2"/>
      <c r="C104" s="2"/>
      <c r="D104" s="107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108"/>
      <c r="W104" s="36"/>
      <c r="X104" s="97">
        <f>AS63</f>
        <v>0</v>
      </c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1"/>
      <c r="AJ104" s="94">
        <f>BB63</f>
        <v>0</v>
      </c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94">
        <f>BK63</f>
        <v>0</v>
      </c>
      <c r="BC104" s="90"/>
      <c r="BD104" s="90"/>
      <c r="BE104" s="90"/>
      <c r="BF104" s="90"/>
      <c r="BG104" s="90"/>
      <c r="BH104" s="90"/>
      <c r="BI104" s="91"/>
      <c r="BJ104" s="94">
        <f>BR63</f>
        <v>0</v>
      </c>
      <c r="BK104" s="90"/>
      <c r="BL104" s="90"/>
      <c r="BM104" s="90"/>
      <c r="BN104" s="90"/>
      <c r="BO104" s="90"/>
      <c r="BP104" s="90"/>
      <c r="BQ104" s="91"/>
      <c r="BR104" s="94">
        <f>BY63</f>
        <v>0</v>
      </c>
      <c r="BS104" s="90"/>
      <c r="BT104" s="90"/>
      <c r="BU104" s="90"/>
      <c r="BV104" s="90"/>
      <c r="BW104" s="90"/>
      <c r="BX104" s="90"/>
      <c r="BY104" s="91"/>
      <c r="BZ104" s="36"/>
      <c r="CA104" s="20"/>
      <c r="CB104" s="96" t="str">
        <f t="shared" si="1"/>
        <v/>
      </c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9"/>
      <c r="DR104" s="2"/>
      <c r="DS104" s="98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100"/>
      <c r="EK104" s="4"/>
      <c r="EL104" s="4"/>
      <c r="EM104" s="4"/>
      <c r="EN104" s="4"/>
      <c r="EO104" s="4"/>
      <c r="EP104" s="4"/>
      <c r="EQ104" s="35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</row>
    <row r="105" spans="1:192" ht="12.75" hidden="1" customHeight="1" x14ac:dyDescent="0.25">
      <c r="A105" s="2"/>
      <c r="B105" s="2"/>
      <c r="C105" s="2"/>
      <c r="D105" s="107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108"/>
      <c r="W105" s="36"/>
      <c r="X105" s="97" t="str">
        <f>F65</f>
        <v>MS</v>
      </c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1"/>
      <c r="AJ105" s="94" t="str">
        <f>O65</f>
        <v>152/3</v>
      </c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94" t="str">
        <f>Y65</f>
        <v>76</v>
      </c>
      <c r="BC105" s="90"/>
      <c r="BD105" s="90"/>
      <c r="BE105" s="90"/>
      <c r="BF105" s="90"/>
      <c r="BG105" s="90"/>
      <c r="BH105" s="90"/>
      <c r="BI105" s="91"/>
      <c r="BJ105" s="94" t="str">
        <f>AF65</f>
        <v>46</v>
      </c>
      <c r="BK105" s="90"/>
      <c r="BL105" s="90"/>
      <c r="BM105" s="90"/>
      <c r="BN105" s="90"/>
      <c r="BO105" s="90"/>
      <c r="BP105" s="90"/>
      <c r="BQ105" s="91"/>
      <c r="BR105" s="94" t="str">
        <f>AM65</f>
        <v>30</v>
      </c>
      <c r="BS105" s="90"/>
      <c r="BT105" s="90"/>
      <c r="BU105" s="90"/>
      <c r="BV105" s="90"/>
      <c r="BW105" s="90"/>
      <c r="BX105" s="90"/>
      <c r="BY105" s="91"/>
      <c r="BZ105" s="36"/>
      <c r="CA105" s="20"/>
      <c r="CB105" s="96" t="str">
        <f t="shared" si="1"/>
        <v>PS MS 152/3 (76-46-30)</v>
      </c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9"/>
      <c r="DR105" s="2"/>
      <c r="DS105" s="98"/>
      <c r="DT105" s="99"/>
      <c r="DU105" s="99"/>
      <c r="DV105" s="99"/>
      <c r="DW105" s="99"/>
      <c r="DX105" s="99"/>
      <c r="DY105" s="99"/>
      <c r="DZ105" s="99"/>
      <c r="EA105" s="99"/>
      <c r="EB105" s="99"/>
      <c r="EC105" s="99"/>
      <c r="ED105" s="99"/>
      <c r="EE105" s="99"/>
      <c r="EF105" s="99"/>
      <c r="EG105" s="99"/>
      <c r="EH105" s="99"/>
      <c r="EI105" s="99"/>
      <c r="EJ105" s="100"/>
      <c r="EK105" s="4"/>
      <c r="EL105" s="4"/>
      <c r="EM105" s="4"/>
      <c r="EN105" s="4"/>
      <c r="EO105" s="4"/>
      <c r="EP105" s="4"/>
      <c r="EQ105" s="35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</row>
    <row r="106" spans="1:192" ht="12.75" hidden="1" customHeight="1" x14ac:dyDescent="0.25">
      <c r="A106" s="2"/>
      <c r="B106" s="2"/>
      <c r="C106" s="2"/>
      <c r="D106" s="109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1"/>
      <c r="W106" s="36"/>
      <c r="X106" s="97">
        <f>AS65</f>
        <v>0</v>
      </c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1"/>
      <c r="AJ106" s="94">
        <f>BB65</f>
        <v>0</v>
      </c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94">
        <f>BK65</f>
        <v>0</v>
      </c>
      <c r="BC106" s="90"/>
      <c r="BD106" s="90"/>
      <c r="BE106" s="90"/>
      <c r="BF106" s="90"/>
      <c r="BG106" s="90"/>
      <c r="BH106" s="90"/>
      <c r="BI106" s="91"/>
      <c r="BJ106" s="94">
        <f>BR65</f>
        <v>0</v>
      </c>
      <c r="BK106" s="90"/>
      <c r="BL106" s="90"/>
      <c r="BM106" s="90"/>
      <c r="BN106" s="90"/>
      <c r="BO106" s="90"/>
      <c r="BP106" s="90"/>
      <c r="BQ106" s="91"/>
      <c r="BR106" s="94">
        <f>BY65</f>
        <v>0</v>
      </c>
      <c r="BS106" s="90"/>
      <c r="BT106" s="90"/>
      <c r="BU106" s="90"/>
      <c r="BV106" s="90"/>
      <c r="BW106" s="90"/>
      <c r="BX106" s="90"/>
      <c r="BY106" s="91"/>
      <c r="BZ106" s="36"/>
      <c r="CA106" s="20"/>
      <c r="CB106" s="96" t="str">
        <f t="shared" si="1"/>
        <v/>
      </c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9"/>
      <c r="DR106" s="2"/>
      <c r="DS106" s="98"/>
      <c r="DT106" s="99"/>
      <c r="DU106" s="99"/>
      <c r="DV106" s="99"/>
      <c r="DW106" s="99"/>
      <c r="DX106" s="99"/>
      <c r="DY106" s="99"/>
      <c r="DZ106" s="99"/>
      <c r="EA106" s="99"/>
      <c r="EB106" s="99"/>
      <c r="EC106" s="99"/>
      <c r="ED106" s="99"/>
      <c r="EE106" s="99"/>
      <c r="EF106" s="99"/>
      <c r="EG106" s="99"/>
      <c r="EH106" s="99"/>
      <c r="EI106" s="99"/>
      <c r="EJ106" s="100"/>
      <c r="EK106" s="4"/>
      <c r="EL106" s="4"/>
      <c r="EM106" s="4"/>
      <c r="EN106" s="4"/>
      <c r="EO106" s="4"/>
      <c r="EP106" s="4"/>
      <c r="EQ106" s="35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</row>
    <row r="107" spans="1:192" ht="12.75" hidden="1" customHeight="1" x14ac:dyDescent="0.25">
      <c r="A107" s="2"/>
      <c r="B107" s="2"/>
      <c r="C107" s="2"/>
      <c r="D107" s="39"/>
      <c r="E107" s="39"/>
      <c r="F107" s="39"/>
      <c r="G107" s="39"/>
      <c r="H107" s="39"/>
      <c r="I107" s="39"/>
      <c r="J107" s="39"/>
      <c r="K107" s="39"/>
      <c r="L107" s="39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97" t="str">
        <f>F67</f>
        <v>Equipe</v>
      </c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1"/>
      <c r="AJ107" s="94" t="str">
        <f>O67</f>
        <v>152/3</v>
      </c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94" t="str">
        <f>Y67</f>
        <v>76</v>
      </c>
      <c r="BC107" s="90"/>
      <c r="BD107" s="90"/>
      <c r="BE107" s="90"/>
      <c r="BF107" s="90"/>
      <c r="BG107" s="90"/>
      <c r="BH107" s="90"/>
      <c r="BI107" s="91"/>
      <c r="BJ107" s="94" t="str">
        <f>AF67</f>
        <v>46</v>
      </c>
      <c r="BK107" s="90"/>
      <c r="BL107" s="90"/>
      <c r="BM107" s="90"/>
      <c r="BN107" s="90"/>
      <c r="BO107" s="90"/>
      <c r="BP107" s="90"/>
      <c r="BQ107" s="91"/>
      <c r="BR107" s="94" t="str">
        <f>AM67</f>
        <v>30</v>
      </c>
      <c r="BS107" s="90"/>
      <c r="BT107" s="90"/>
      <c r="BU107" s="90"/>
      <c r="BV107" s="90"/>
      <c r="BW107" s="90"/>
      <c r="BX107" s="90"/>
      <c r="BY107" s="91"/>
      <c r="BZ107" s="36"/>
      <c r="CA107" s="20"/>
      <c r="CB107" s="96" t="str">
        <f t="shared" si="1"/>
        <v>PS Equipe 152/3 (76-46-30)</v>
      </c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9"/>
      <c r="DR107" s="2"/>
      <c r="DS107" s="98"/>
      <c r="DT107" s="99"/>
      <c r="DU107" s="99"/>
      <c r="DV107" s="99"/>
      <c r="DW107" s="99"/>
      <c r="DX107" s="99"/>
      <c r="DY107" s="99"/>
      <c r="DZ107" s="99"/>
      <c r="EA107" s="99"/>
      <c r="EB107" s="99"/>
      <c r="EC107" s="99"/>
      <c r="ED107" s="99"/>
      <c r="EE107" s="99"/>
      <c r="EF107" s="99"/>
      <c r="EG107" s="99"/>
      <c r="EH107" s="99"/>
      <c r="EI107" s="99"/>
      <c r="EJ107" s="100"/>
      <c r="EK107" s="4"/>
      <c r="EL107" s="4"/>
      <c r="EM107" s="4"/>
      <c r="EN107" s="4"/>
      <c r="EO107" s="4"/>
      <c r="EP107" s="4"/>
      <c r="EQ107" s="35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</row>
    <row r="108" spans="1:192" ht="12.75" hidden="1" customHeight="1" x14ac:dyDescent="0.25">
      <c r="A108" s="2"/>
      <c r="B108" s="2"/>
      <c r="C108" s="2"/>
      <c r="D108" s="39"/>
      <c r="E108" s="39"/>
      <c r="F108" s="39"/>
      <c r="G108" s="39"/>
      <c r="H108" s="39"/>
      <c r="I108" s="39"/>
      <c r="J108" s="39"/>
      <c r="K108" s="39"/>
      <c r="L108" s="39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97">
        <f>AS67</f>
        <v>0</v>
      </c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1"/>
      <c r="AJ108" s="94">
        <f>BB67</f>
        <v>0</v>
      </c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94">
        <f>BK67</f>
        <v>0</v>
      </c>
      <c r="BC108" s="90"/>
      <c r="BD108" s="90"/>
      <c r="BE108" s="90"/>
      <c r="BF108" s="90"/>
      <c r="BG108" s="90"/>
      <c r="BH108" s="90"/>
      <c r="BI108" s="91"/>
      <c r="BJ108" s="94">
        <f>BR67</f>
        <v>0</v>
      </c>
      <c r="BK108" s="90"/>
      <c r="BL108" s="90"/>
      <c r="BM108" s="90"/>
      <c r="BN108" s="90"/>
      <c r="BO108" s="90"/>
      <c r="BP108" s="90"/>
      <c r="BQ108" s="91"/>
      <c r="BR108" s="94">
        <f>BY67</f>
        <v>0</v>
      </c>
      <c r="BS108" s="90"/>
      <c r="BT108" s="90"/>
      <c r="BU108" s="90"/>
      <c r="BV108" s="90"/>
      <c r="BW108" s="90"/>
      <c r="BX108" s="90"/>
      <c r="BY108" s="91"/>
      <c r="BZ108" s="36"/>
      <c r="CA108" s="20"/>
      <c r="CB108" s="96" t="str">
        <f t="shared" si="1"/>
        <v/>
      </c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9"/>
      <c r="DR108" s="2"/>
      <c r="DS108" s="73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5"/>
      <c r="EK108" s="4"/>
      <c r="EL108" s="4"/>
      <c r="EM108" s="4"/>
      <c r="EN108" s="4"/>
      <c r="EO108" s="4"/>
      <c r="EP108" s="4"/>
      <c r="EQ108" s="35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</row>
    <row r="109" spans="1:192" ht="12.75" hidden="1" customHeight="1" x14ac:dyDescent="0.25">
      <c r="A109" s="2"/>
      <c r="B109" s="2"/>
      <c r="C109" s="2"/>
      <c r="D109" s="39"/>
      <c r="E109" s="39"/>
      <c r="F109" s="39"/>
      <c r="G109" s="39"/>
      <c r="H109" s="39"/>
      <c r="I109" s="39"/>
      <c r="J109" s="39"/>
      <c r="K109" s="39"/>
      <c r="L109" s="39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92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92"/>
      <c r="BC109" s="90"/>
      <c r="BD109" s="90"/>
      <c r="BE109" s="90"/>
      <c r="BF109" s="90"/>
      <c r="BG109" s="90"/>
      <c r="BH109" s="90"/>
      <c r="BI109" s="91"/>
      <c r="BJ109" s="92"/>
      <c r="BK109" s="90"/>
      <c r="BL109" s="90"/>
      <c r="BM109" s="90"/>
      <c r="BN109" s="90"/>
      <c r="BO109" s="90"/>
      <c r="BP109" s="90"/>
      <c r="BQ109" s="91"/>
      <c r="BR109" s="92"/>
      <c r="BS109" s="90"/>
      <c r="BT109" s="90"/>
      <c r="BU109" s="90"/>
      <c r="BV109" s="90"/>
      <c r="BW109" s="90"/>
      <c r="BX109" s="90"/>
      <c r="BY109" s="91"/>
      <c r="BZ109" s="36"/>
      <c r="CA109" s="20"/>
      <c r="CB109" s="20"/>
      <c r="CC109" s="2"/>
      <c r="CD109" s="2"/>
      <c r="CE109" s="2"/>
      <c r="CF109" s="20"/>
      <c r="CG109" s="34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4"/>
      <c r="EK109" s="4"/>
      <c r="EL109" s="4"/>
      <c r="EM109" s="4"/>
      <c r="EN109" s="4"/>
      <c r="EO109" s="4"/>
      <c r="EP109" s="4"/>
      <c r="EQ109" s="35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</row>
    <row r="110" spans="1:192" ht="12.75" hidden="1" customHeight="1" x14ac:dyDescent="0.25">
      <c r="A110" s="2"/>
      <c r="B110" s="2"/>
      <c r="C110" s="2"/>
      <c r="D110" s="39"/>
      <c r="E110" s="39"/>
      <c r="F110" s="39"/>
      <c r="G110" s="39"/>
      <c r="H110" s="39"/>
      <c r="I110" s="39"/>
      <c r="J110" s="39"/>
      <c r="K110" s="39"/>
      <c r="L110" s="39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92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92"/>
      <c r="BC110" s="90"/>
      <c r="BD110" s="90"/>
      <c r="BE110" s="90"/>
      <c r="BF110" s="90"/>
      <c r="BG110" s="90"/>
      <c r="BH110" s="90"/>
      <c r="BI110" s="91"/>
      <c r="BJ110" s="92"/>
      <c r="BK110" s="90"/>
      <c r="BL110" s="90"/>
      <c r="BM110" s="90"/>
      <c r="BN110" s="90"/>
      <c r="BO110" s="90"/>
      <c r="BP110" s="90"/>
      <c r="BQ110" s="91"/>
      <c r="BR110" s="92"/>
      <c r="BS110" s="90"/>
      <c r="BT110" s="90"/>
      <c r="BU110" s="90"/>
      <c r="BV110" s="90"/>
      <c r="BW110" s="90"/>
      <c r="BX110" s="90"/>
      <c r="BY110" s="91"/>
      <c r="BZ110" s="36"/>
      <c r="CA110" s="20"/>
      <c r="CB110" s="20"/>
      <c r="CC110" s="40"/>
      <c r="CD110" s="2"/>
      <c r="CE110" s="2"/>
      <c r="CF110" s="20"/>
      <c r="CG110" s="34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4"/>
      <c r="EK110" s="4"/>
      <c r="EL110" s="4"/>
      <c r="EM110" s="4"/>
      <c r="EN110" s="4"/>
      <c r="EO110" s="4"/>
      <c r="EP110" s="4"/>
      <c r="EQ110" s="35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</row>
    <row r="111" spans="1:192" ht="12.75" hidden="1" customHeight="1" x14ac:dyDescent="0.25">
      <c r="A111" s="2"/>
      <c r="B111" s="2"/>
      <c r="C111" s="2"/>
      <c r="D111" s="39"/>
      <c r="E111" s="39"/>
      <c r="F111" s="39"/>
      <c r="G111" s="39"/>
      <c r="H111" s="39"/>
      <c r="I111" s="39"/>
      <c r="J111" s="39"/>
      <c r="K111" s="39"/>
      <c r="L111" s="39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89" t="s">
        <v>85</v>
      </c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1"/>
      <c r="AI111" s="36"/>
      <c r="AJ111" s="94" t="str">
        <f>BE46</f>
        <v>10h45 à 12h00</v>
      </c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94" t="str">
        <f>O46</f>
        <v>Salle Maurice Ravel</v>
      </c>
      <c r="BC111" s="90"/>
      <c r="BD111" s="90"/>
      <c r="BE111" s="90"/>
      <c r="BF111" s="90"/>
      <c r="BG111" s="90"/>
      <c r="BH111" s="90"/>
      <c r="BI111" s="91"/>
      <c r="BJ111" s="94">
        <f>BR46</f>
        <v>0</v>
      </c>
      <c r="BK111" s="90"/>
      <c r="BL111" s="90"/>
      <c r="BM111" s="90"/>
      <c r="BN111" s="90"/>
      <c r="BO111" s="90"/>
      <c r="BP111" s="90"/>
      <c r="BQ111" s="91"/>
      <c r="BR111" s="92"/>
      <c r="BS111" s="90"/>
      <c r="BT111" s="90"/>
      <c r="BU111" s="90"/>
      <c r="BV111" s="90"/>
      <c r="BW111" s="90"/>
      <c r="BX111" s="90"/>
      <c r="BY111" s="91"/>
      <c r="BZ111" s="36"/>
      <c r="CA111" s="20"/>
      <c r="CB111" s="93" t="str">
        <f>IF(AJ111&gt;0,"Doss : "&amp;AJ111,"")&amp;IF(BB111&gt;0," "&amp;BB111,"")&amp;IF(BJ111&gt;0," "&amp;BJ111,"")&amp;IF(AJ112&gt;0," - "&amp;AJ112,"")&amp;IF(BB112&gt;0," "&amp;BB112,"")&amp;IF(BJ112&gt;0," "&amp;BJ112,"")</f>
        <v>Doss : 10h45 à 12h00 Salle Maurice Ravel - 12h15 Réunion des DS : Salle Maurice Ravel</v>
      </c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4"/>
      <c r="EK111" s="4"/>
      <c r="EL111" s="4"/>
      <c r="EM111" s="4"/>
      <c r="EN111" s="4"/>
      <c r="EO111" s="4"/>
      <c r="EP111" s="4"/>
      <c r="EQ111" s="35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</row>
    <row r="112" spans="1:192" ht="12.75" hidden="1" customHeight="1" x14ac:dyDescent="0.25">
      <c r="A112" s="2"/>
      <c r="B112" s="2"/>
      <c r="C112" s="2"/>
      <c r="D112" s="39"/>
      <c r="E112" s="39"/>
      <c r="F112" s="39"/>
      <c r="G112" s="39"/>
      <c r="H112" s="39"/>
      <c r="I112" s="39"/>
      <c r="J112" s="39"/>
      <c r="K112" s="39"/>
      <c r="L112" s="39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6"/>
      <c r="AJ112" s="94" t="str">
        <f>BE48</f>
        <v>12h15</v>
      </c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94" t="str">
        <f>O48</f>
        <v>Réunion des DS : Salle Maurice Ravel</v>
      </c>
      <c r="BC112" s="90"/>
      <c r="BD112" s="90"/>
      <c r="BE112" s="90"/>
      <c r="BF112" s="90"/>
      <c r="BG112" s="90"/>
      <c r="BH112" s="90"/>
      <c r="BI112" s="91"/>
      <c r="BJ112" s="94">
        <f>BR48</f>
        <v>0</v>
      </c>
      <c r="BK112" s="90"/>
      <c r="BL112" s="90"/>
      <c r="BM112" s="90"/>
      <c r="BN112" s="90"/>
      <c r="BO112" s="90"/>
      <c r="BP112" s="90"/>
      <c r="BQ112" s="91"/>
      <c r="BR112" s="92">
        <f>BY71</f>
        <v>0</v>
      </c>
      <c r="BS112" s="90"/>
      <c r="BT112" s="90"/>
      <c r="BU112" s="90"/>
      <c r="BV112" s="90"/>
      <c r="BW112" s="90"/>
      <c r="BX112" s="90"/>
      <c r="BY112" s="91"/>
      <c r="BZ112" s="36"/>
      <c r="CA112" s="20"/>
      <c r="CB112" s="73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5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4"/>
      <c r="EK112" s="4"/>
      <c r="EL112" s="4"/>
      <c r="EM112" s="4"/>
      <c r="EN112" s="4"/>
      <c r="EO112" s="4"/>
      <c r="EP112" s="4"/>
      <c r="EQ112" s="35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</row>
    <row r="113" spans="1:192" ht="12.75" hidden="1" customHeight="1" x14ac:dyDescent="0.25">
      <c r="A113" s="2"/>
      <c r="B113" s="2"/>
      <c r="C113" s="2"/>
      <c r="D113" s="39"/>
      <c r="E113" s="39"/>
      <c r="F113" s="39"/>
      <c r="G113" s="39"/>
      <c r="H113" s="39"/>
      <c r="I113" s="39"/>
      <c r="J113" s="39"/>
      <c r="K113" s="39"/>
      <c r="L113" s="39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6"/>
      <c r="AJ113" s="92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92"/>
      <c r="BC113" s="90"/>
      <c r="BD113" s="90"/>
      <c r="BE113" s="90"/>
      <c r="BF113" s="90"/>
      <c r="BG113" s="90"/>
      <c r="BH113" s="90"/>
      <c r="BI113" s="91"/>
      <c r="BJ113" s="92"/>
      <c r="BK113" s="90"/>
      <c r="BL113" s="90"/>
      <c r="BM113" s="90"/>
      <c r="BN113" s="90"/>
      <c r="BO113" s="90"/>
      <c r="BP113" s="90"/>
      <c r="BQ113" s="91"/>
      <c r="BR113" s="92"/>
      <c r="BS113" s="90"/>
      <c r="BT113" s="90"/>
      <c r="BU113" s="90"/>
      <c r="BV113" s="90"/>
      <c r="BW113" s="90"/>
      <c r="BX113" s="90"/>
      <c r="BY113" s="91"/>
      <c r="BZ113" s="36"/>
      <c r="CA113" s="20"/>
      <c r="CB113" s="20"/>
      <c r="CC113" s="2"/>
      <c r="CD113" s="2"/>
      <c r="CE113" s="2"/>
      <c r="CF113" s="20"/>
      <c r="CG113" s="34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4"/>
      <c r="EK113" s="4"/>
      <c r="EL113" s="4"/>
      <c r="EM113" s="4"/>
      <c r="EN113" s="4"/>
      <c r="EO113" s="4"/>
      <c r="EP113" s="4"/>
      <c r="EQ113" s="35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</row>
    <row r="114" spans="1:192" ht="12.75" hidden="1" customHeight="1" x14ac:dyDescent="0.25">
      <c r="A114" s="2"/>
      <c r="B114" s="2"/>
      <c r="C114" s="2"/>
      <c r="D114" s="39"/>
      <c r="E114" s="39"/>
      <c r="F114" s="39"/>
      <c r="G114" s="39"/>
      <c r="H114" s="39"/>
      <c r="I114" s="39"/>
      <c r="J114" s="39"/>
      <c r="K114" s="39"/>
      <c r="L114" s="39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92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92"/>
      <c r="BC114" s="90"/>
      <c r="BD114" s="90"/>
      <c r="BE114" s="90"/>
      <c r="BF114" s="90"/>
      <c r="BG114" s="90"/>
      <c r="BH114" s="90"/>
      <c r="BI114" s="91"/>
      <c r="BJ114" s="92"/>
      <c r="BK114" s="90"/>
      <c r="BL114" s="90"/>
      <c r="BM114" s="90"/>
      <c r="BN114" s="90"/>
      <c r="BO114" s="90"/>
      <c r="BP114" s="90"/>
      <c r="BQ114" s="91"/>
      <c r="BR114" s="92"/>
      <c r="BS114" s="90"/>
      <c r="BT114" s="90"/>
      <c r="BU114" s="90"/>
      <c r="BV114" s="90"/>
      <c r="BW114" s="90"/>
      <c r="BX114" s="90"/>
      <c r="BY114" s="91"/>
      <c r="BZ114" s="36"/>
      <c r="CA114" s="20"/>
      <c r="CB114" s="20"/>
      <c r="CC114" s="2"/>
      <c r="CD114" s="2"/>
      <c r="CE114" s="2"/>
      <c r="CF114" s="20"/>
      <c r="CG114" s="34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4"/>
      <c r="EK114" s="4"/>
      <c r="EL114" s="4"/>
      <c r="EM114" s="4"/>
      <c r="EN114" s="4"/>
      <c r="EO114" s="4"/>
      <c r="EP114" s="4"/>
      <c r="EQ114" s="35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</row>
    <row r="115" spans="1:192" ht="12.75" hidden="1" customHeight="1" x14ac:dyDescent="0.25">
      <c r="A115" s="2"/>
      <c r="B115" s="2"/>
      <c r="C115" s="2"/>
      <c r="D115" s="39"/>
      <c r="E115" s="39"/>
      <c r="F115" s="39"/>
      <c r="G115" s="39"/>
      <c r="H115" s="39"/>
      <c r="I115" s="39"/>
      <c r="J115" s="39"/>
      <c r="K115" s="39"/>
      <c r="L115" s="39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92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92"/>
      <c r="BC115" s="90"/>
      <c r="BD115" s="90"/>
      <c r="BE115" s="90"/>
      <c r="BF115" s="90"/>
      <c r="BG115" s="90"/>
      <c r="BH115" s="90"/>
      <c r="BI115" s="91"/>
      <c r="BJ115" s="92"/>
      <c r="BK115" s="90"/>
      <c r="BL115" s="90"/>
      <c r="BM115" s="90"/>
      <c r="BN115" s="90"/>
      <c r="BO115" s="90"/>
      <c r="BP115" s="90"/>
      <c r="BQ115" s="91"/>
      <c r="BR115" s="92"/>
      <c r="BS115" s="90"/>
      <c r="BT115" s="90"/>
      <c r="BU115" s="90"/>
      <c r="BV115" s="90"/>
      <c r="BW115" s="90"/>
      <c r="BX115" s="90"/>
      <c r="BY115" s="91"/>
      <c r="BZ115" s="36"/>
      <c r="CA115" s="20"/>
      <c r="CB115" s="20"/>
      <c r="CC115" s="2"/>
      <c r="CD115" s="2"/>
      <c r="CE115" s="2"/>
      <c r="CF115" s="20"/>
      <c r="CG115" s="34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4"/>
      <c r="EK115" s="4"/>
      <c r="EL115" s="4"/>
      <c r="EM115" s="4"/>
      <c r="EN115" s="4"/>
      <c r="EO115" s="4"/>
      <c r="EP115" s="4"/>
      <c r="EQ115" s="35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</row>
    <row r="116" spans="1:192" ht="12.75" hidden="1" customHeight="1" x14ac:dyDescent="0.25">
      <c r="A116" s="2"/>
      <c r="B116" s="2"/>
      <c r="C116" s="2"/>
      <c r="D116" s="39"/>
      <c r="E116" s="39"/>
      <c r="F116" s="39"/>
      <c r="G116" s="39"/>
      <c r="H116" s="39"/>
      <c r="I116" s="39"/>
      <c r="J116" s="39"/>
      <c r="K116" s="39"/>
      <c r="L116" s="39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89" t="s">
        <v>86</v>
      </c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1"/>
      <c r="AI116" s="36"/>
      <c r="AJ116" s="94" t="str">
        <f>BE51</f>
        <v>13h30</v>
      </c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94" t="str">
        <f>O51</f>
        <v>Mairie de Buxerolles</v>
      </c>
      <c r="BC116" s="90"/>
      <c r="BD116" s="90"/>
      <c r="BE116" s="90"/>
      <c r="BF116" s="90"/>
      <c r="BG116" s="90"/>
      <c r="BH116" s="90"/>
      <c r="BI116" s="91"/>
      <c r="BJ116" s="94">
        <f>BR51</f>
        <v>0</v>
      </c>
      <c r="BK116" s="90"/>
      <c r="BL116" s="90"/>
      <c r="BM116" s="90"/>
      <c r="BN116" s="90"/>
      <c r="BO116" s="90"/>
      <c r="BP116" s="90"/>
      <c r="BQ116" s="91"/>
      <c r="BR116" s="92"/>
      <c r="BS116" s="90"/>
      <c r="BT116" s="90"/>
      <c r="BU116" s="90"/>
      <c r="BV116" s="90"/>
      <c r="BW116" s="90"/>
      <c r="BX116" s="90"/>
      <c r="BY116" s="91"/>
      <c r="BZ116" s="36"/>
      <c r="CA116" s="20"/>
      <c r="CB116" s="93" t="str">
        <f>IF(AJ116&gt;0,"Dép : "&amp;AJ116,"")&amp;IF(BB116&gt;0," "&amp;BB116,"")&amp;IF(BJ116&gt;0," "&amp;BJ116,"")&amp;IF(AJ117&gt;0," - "&amp;AJ117,"")&amp;IF(BB117&gt;0," "&amp;BB117,"")&amp;IF(BJ117&gt;0," "&amp;BJ117,"")</f>
        <v>Dép : 13h30 Mairie de Buxerolles</v>
      </c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4"/>
      <c r="EK116" s="4"/>
      <c r="EL116" s="4"/>
      <c r="EM116" s="4"/>
      <c r="EN116" s="4"/>
      <c r="EO116" s="4"/>
      <c r="EP116" s="4"/>
      <c r="EQ116" s="35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</row>
    <row r="117" spans="1:192" ht="12.75" hidden="1" customHeight="1" x14ac:dyDescent="0.25">
      <c r="A117" s="2"/>
      <c r="B117" s="2"/>
      <c r="C117" s="2"/>
      <c r="D117" s="39"/>
      <c r="E117" s="39"/>
      <c r="F117" s="39"/>
      <c r="G117" s="39"/>
      <c r="H117" s="39"/>
      <c r="I117" s="39"/>
      <c r="J117" s="39"/>
      <c r="K117" s="39"/>
      <c r="L117" s="39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89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1"/>
      <c r="AI117" s="36"/>
      <c r="AJ117" s="94">
        <f>BE53</f>
        <v>0</v>
      </c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94">
        <f>O53</f>
        <v>0</v>
      </c>
      <c r="BC117" s="90"/>
      <c r="BD117" s="90"/>
      <c r="BE117" s="90"/>
      <c r="BF117" s="90"/>
      <c r="BG117" s="90"/>
      <c r="BH117" s="90"/>
      <c r="BI117" s="91"/>
      <c r="BJ117" s="94">
        <f>BR53</f>
        <v>0</v>
      </c>
      <c r="BK117" s="90"/>
      <c r="BL117" s="90"/>
      <c r="BM117" s="90"/>
      <c r="BN117" s="90"/>
      <c r="BO117" s="90"/>
      <c r="BP117" s="90"/>
      <c r="BQ117" s="91"/>
      <c r="BR117" s="92"/>
      <c r="BS117" s="90"/>
      <c r="BT117" s="90"/>
      <c r="BU117" s="90"/>
      <c r="BV117" s="90"/>
      <c r="BW117" s="90"/>
      <c r="BX117" s="90"/>
      <c r="BY117" s="91"/>
      <c r="BZ117" s="36"/>
      <c r="CA117" s="20"/>
      <c r="CB117" s="73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5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4"/>
      <c r="EK117" s="4"/>
      <c r="EL117" s="4"/>
      <c r="EM117" s="4"/>
      <c r="EN117" s="4"/>
      <c r="EO117" s="4"/>
      <c r="EP117" s="4"/>
      <c r="EQ117" s="35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</row>
    <row r="118" spans="1:192" ht="12.75" hidden="1" customHeight="1" x14ac:dyDescent="0.25">
      <c r="A118" s="2"/>
      <c r="B118" s="2"/>
      <c r="C118" s="2"/>
      <c r="D118" s="39"/>
      <c r="E118" s="39"/>
      <c r="F118" s="39"/>
      <c r="G118" s="39"/>
      <c r="H118" s="39"/>
      <c r="I118" s="39"/>
      <c r="J118" s="39"/>
      <c r="K118" s="39"/>
      <c r="L118" s="39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89" t="s">
        <v>87</v>
      </c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1"/>
      <c r="AI118" s="36"/>
      <c r="AJ118" s="95">
        <f>AF22</f>
        <v>9</v>
      </c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92"/>
      <c r="BC118" s="90"/>
      <c r="BD118" s="90"/>
      <c r="BE118" s="90"/>
      <c r="BF118" s="90"/>
      <c r="BG118" s="90"/>
      <c r="BH118" s="90"/>
      <c r="BI118" s="91"/>
      <c r="BJ118" s="92"/>
      <c r="BK118" s="90"/>
      <c r="BL118" s="90"/>
      <c r="BM118" s="90"/>
      <c r="BN118" s="90"/>
      <c r="BO118" s="90"/>
      <c r="BP118" s="90"/>
      <c r="BQ118" s="91"/>
      <c r="BR118" s="92"/>
      <c r="BS118" s="90"/>
      <c r="BT118" s="90"/>
      <c r="BU118" s="90"/>
      <c r="BV118" s="90"/>
      <c r="BW118" s="90"/>
      <c r="BX118" s="90"/>
      <c r="BY118" s="91"/>
      <c r="BZ118" s="36"/>
      <c r="CA118" s="20"/>
      <c r="CB118" s="20"/>
      <c r="CC118" s="2"/>
      <c r="CD118" s="2"/>
      <c r="CE118" s="2"/>
      <c r="CF118" s="20"/>
      <c r="CG118" s="34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4"/>
      <c r="EK118" s="4"/>
      <c r="EL118" s="4"/>
      <c r="EM118" s="4"/>
      <c r="EN118" s="4"/>
      <c r="EO118" s="4"/>
      <c r="EP118" s="4"/>
      <c r="EQ118" s="35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</row>
    <row r="119" spans="1:192" ht="12.75" hidden="1" customHeight="1" x14ac:dyDescent="0.25">
      <c r="A119" s="2"/>
      <c r="B119" s="2"/>
      <c r="C119" s="2"/>
      <c r="D119" s="39"/>
      <c r="E119" s="39"/>
      <c r="F119" s="39"/>
      <c r="G119" s="39"/>
      <c r="H119" s="39"/>
      <c r="I119" s="39"/>
      <c r="J119" s="39"/>
      <c r="K119" s="39"/>
      <c r="L119" s="39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89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1"/>
      <c r="AI119" s="36"/>
      <c r="AJ119" s="92" t="str">
        <f>IF(AL20&gt;0," "&amp;AL20," Par Int.")</f>
        <v xml:space="preserve"> Par Int.</v>
      </c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92"/>
      <c r="BC119" s="90"/>
      <c r="BD119" s="90"/>
      <c r="BE119" s="90"/>
      <c r="BF119" s="90"/>
      <c r="BG119" s="90"/>
      <c r="BH119" s="90"/>
      <c r="BI119" s="91"/>
      <c r="BJ119" s="92"/>
      <c r="BK119" s="90"/>
      <c r="BL119" s="90"/>
      <c r="BM119" s="90"/>
      <c r="BN119" s="90"/>
      <c r="BO119" s="90"/>
      <c r="BP119" s="90"/>
      <c r="BQ119" s="91"/>
      <c r="BR119" s="92"/>
      <c r="BS119" s="90"/>
      <c r="BT119" s="90"/>
      <c r="BU119" s="90"/>
      <c r="BV119" s="90"/>
      <c r="BW119" s="90"/>
      <c r="BX119" s="90"/>
      <c r="BY119" s="91"/>
      <c r="BZ119" s="36"/>
      <c r="CA119" s="20"/>
      <c r="CB119" s="20"/>
      <c r="CC119" s="2"/>
      <c r="CD119" s="2"/>
      <c r="CE119" s="2"/>
      <c r="CF119" s="20"/>
      <c r="CG119" s="34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4"/>
      <c r="EK119" s="4"/>
      <c r="EL119" s="4"/>
      <c r="EM119" s="4"/>
      <c r="EN119" s="4"/>
      <c r="EO119" s="4"/>
      <c r="EP119" s="4"/>
      <c r="EQ119" s="35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</row>
    <row r="120" spans="1:192" ht="12.75" hidden="1" customHeight="1" x14ac:dyDescent="0.25">
      <c r="A120" s="2"/>
      <c r="B120" s="2"/>
      <c r="C120" s="2"/>
      <c r="D120" s="39"/>
      <c r="E120" s="39"/>
      <c r="F120" s="39"/>
      <c r="G120" s="39"/>
      <c r="H120" s="39"/>
      <c r="I120" s="39"/>
      <c r="J120" s="39"/>
      <c r="K120" s="39"/>
      <c r="L120" s="39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89" t="s">
        <v>88</v>
      </c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1"/>
      <c r="AI120" s="36"/>
      <c r="AJ120" s="92" t="str">
        <f>Y71</f>
        <v>Philippe</v>
      </c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1"/>
      <c r="AZ120" s="92" t="str">
        <f>LEFT(AJ120,1)</f>
        <v>P</v>
      </c>
      <c r="BA120" s="91"/>
      <c r="BB120" s="92" t="str">
        <f>AQ71</f>
        <v>LECOQ</v>
      </c>
      <c r="BC120" s="90"/>
      <c r="BD120" s="90"/>
      <c r="BE120" s="90"/>
      <c r="BF120" s="90"/>
      <c r="BG120" s="90"/>
      <c r="BH120" s="90"/>
      <c r="BI120" s="91"/>
      <c r="BJ120" s="92"/>
      <c r="BK120" s="90"/>
      <c r="BL120" s="90"/>
      <c r="BM120" s="90"/>
      <c r="BN120" s="90"/>
      <c r="BO120" s="90"/>
      <c r="BP120" s="90"/>
      <c r="BQ120" s="91"/>
      <c r="BR120" s="36"/>
      <c r="BS120" s="36"/>
      <c r="BT120" s="36"/>
      <c r="BU120" s="36"/>
      <c r="BV120" s="36"/>
      <c r="BW120" s="36"/>
      <c r="BX120" s="36"/>
      <c r="BY120" s="36"/>
      <c r="BZ120" s="36"/>
      <c r="CA120" s="20"/>
      <c r="CB120" s="93" t="str">
        <f>IF(AJ120&gt;0,AZ120&amp;".","")&amp;IF(BB120&gt;0," "&amp;BB120,"")&amp;IF(AJ121&gt;0," : "&amp;AJ121,"")&amp;IF(BB121&gt;0," - "&amp;BB121,"")</f>
        <v>P. LECOQ : 0635254307 - contact@cyclepoitevin86.fr</v>
      </c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4"/>
      <c r="EK120" s="4"/>
      <c r="EL120" s="4"/>
      <c r="EM120" s="4"/>
      <c r="EN120" s="4"/>
      <c r="EO120" s="4"/>
      <c r="EP120" s="4"/>
      <c r="EQ120" s="35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</row>
    <row r="121" spans="1:192" ht="12.75" hidden="1" customHeight="1" x14ac:dyDescent="0.25">
      <c r="A121" s="2"/>
      <c r="B121" s="2"/>
      <c r="C121" s="2"/>
      <c r="D121" s="39"/>
      <c r="E121" s="39"/>
      <c r="F121" s="39"/>
      <c r="G121" s="39"/>
      <c r="H121" s="39"/>
      <c r="I121" s="39"/>
      <c r="J121" s="39"/>
      <c r="K121" s="39"/>
      <c r="L121" s="39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94" t="str">
        <f>O73</f>
        <v>0635254307</v>
      </c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94" t="str">
        <f>O75</f>
        <v>contact@cyclepoitevin86.fr</v>
      </c>
      <c r="BC121" s="90"/>
      <c r="BD121" s="90"/>
      <c r="BE121" s="90"/>
      <c r="BF121" s="90"/>
      <c r="BG121" s="90"/>
      <c r="BH121" s="90"/>
      <c r="BI121" s="91"/>
      <c r="BJ121" s="92"/>
      <c r="BK121" s="90"/>
      <c r="BL121" s="90"/>
      <c r="BM121" s="90"/>
      <c r="BN121" s="90"/>
      <c r="BO121" s="90"/>
      <c r="BP121" s="90"/>
      <c r="BQ121" s="91"/>
      <c r="BR121" s="36"/>
      <c r="BS121" s="36"/>
      <c r="BT121" s="36"/>
      <c r="BU121" s="36"/>
      <c r="BV121" s="36"/>
      <c r="BW121" s="36"/>
      <c r="BX121" s="36"/>
      <c r="BY121" s="36"/>
      <c r="BZ121" s="36"/>
      <c r="CA121" s="20"/>
      <c r="CB121" s="73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5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4"/>
      <c r="EK121" s="4"/>
      <c r="EL121" s="4"/>
      <c r="EM121" s="4"/>
      <c r="EN121" s="4"/>
      <c r="EO121" s="4"/>
      <c r="EP121" s="4"/>
      <c r="EQ121" s="35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</row>
    <row r="122" spans="1:192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86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9"/>
      <c r="BB122" s="86"/>
      <c r="BC122" s="68"/>
      <c r="BD122" s="68"/>
      <c r="BE122" s="68"/>
      <c r="BF122" s="68"/>
      <c r="BG122" s="68"/>
      <c r="BH122" s="68"/>
      <c r="BI122" s="69"/>
      <c r="BJ122" s="86"/>
      <c r="BK122" s="68"/>
      <c r="BL122" s="68"/>
      <c r="BM122" s="68"/>
      <c r="BN122" s="68"/>
      <c r="BO122" s="68"/>
      <c r="BP122" s="68"/>
      <c r="BQ122" s="69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"/>
      <c r="CD122" s="2"/>
      <c r="CE122" s="2"/>
      <c r="CF122" s="20"/>
      <c r="CG122" s="34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4"/>
      <c r="EK122" s="4"/>
      <c r="EL122" s="4"/>
      <c r="EM122" s="4"/>
      <c r="EN122" s="4"/>
      <c r="EO122" s="4"/>
      <c r="EP122" s="4"/>
      <c r="EQ122" s="35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</row>
    <row r="123" spans="1:192" ht="12.75" customHeight="1" x14ac:dyDescent="0.25">
      <c r="A123" s="2"/>
      <c r="B123" s="2"/>
      <c r="C123" s="87" t="s">
        <v>89</v>
      </c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2"/>
      <c r="CB123" s="20"/>
      <c r="CC123" s="2"/>
      <c r="CD123" s="2"/>
      <c r="CE123" s="2"/>
      <c r="CF123" s="20"/>
      <c r="CG123" s="34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4"/>
      <c r="EK123" s="4"/>
      <c r="EL123" s="4"/>
      <c r="EM123" s="4"/>
      <c r="EN123" s="4"/>
      <c r="EO123" s="4"/>
      <c r="EP123" s="4"/>
      <c r="EQ123" s="35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</row>
    <row r="124" spans="1:192" ht="12.75" customHeight="1" x14ac:dyDescent="0.25">
      <c r="A124" s="2"/>
      <c r="B124" s="2"/>
      <c r="C124" s="73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5"/>
      <c r="CB124" s="20"/>
      <c r="CC124" s="2"/>
      <c r="CD124" s="2"/>
      <c r="CE124" s="2"/>
      <c r="CF124" s="20"/>
      <c r="CG124" s="34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4"/>
      <c r="EK124" s="4"/>
      <c r="EL124" s="4"/>
      <c r="EM124" s="4"/>
      <c r="EN124" s="4"/>
      <c r="EO124" s="4"/>
      <c r="EP124" s="4"/>
      <c r="EQ124" s="35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</row>
    <row r="125" spans="1:192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"/>
      <c r="CD125" s="2"/>
      <c r="CE125" s="2"/>
      <c r="CF125" s="20"/>
      <c r="CG125" s="34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4"/>
      <c r="EK125" s="4"/>
      <c r="EL125" s="4"/>
      <c r="EM125" s="4"/>
      <c r="EN125" s="4"/>
      <c r="EO125" s="4"/>
      <c r="EP125" s="4"/>
      <c r="EQ125" s="35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</row>
    <row r="126" spans="1:192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"/>
      <c r="CD126" s="2"/>
      <c r="CE126" s="2"/>
      <c r="CF126" s="20"/>
      <c r="CG126" s="34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4"/>
      <c r="EK126" s="4"/>
      <c r="EL126" s="4"/>
      <c r="EM126" s="4"/>
      <c r="EN126" s="4"/>
      <c r="EO126" s="4"/>
      <c r="EP126" s="4"/>
      <c r="EQ126" s="35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</row>
    <row r="127" spans="1:192" ht="12.75" customHeight="1" x14ac:dyDescent="0.25">
      <c r="A127" s="2"/>
      <c r="B127" s="2"/>
      <c r="C127" s="88" t="str">
        <f>BJ91&amp;" "&amp;CHAR(10)&amp;CB92&amp;" "&amp;CHAR(10)&amp;CB93&amp;" "&amp;CHAR(10)&amp;CB94&amp;" "&amp;CHAR(10)&amp;CB95&amp;" "&amp;CHAR(10)&amp;CF96&amp;CHAR(10)&amp;DS102&amp;" "&amp;CHAR(10)&amp;CB111&amp;" "&amp;CHAR(10)&amp;CB116&amp;" "&amp;CHAR(10)&amp;"Eng : "&amp;AJ118&amp;"€"&amp;AJ119&amp;" "&amp;CHAR(10)&amp;CB120</f>
        <v>DIMANCHE 22 MARS 
BUXEROLLES 
34ème GRAND PRIX DE LA VILLE DE BUXEROLLES 
CYCLE POITEVIN 
ELITE NATIONALE 
Dis. 145,2 km (11 trs) 
Px. 1220/20 (197-143-122) PS MG 152/3 (76-46-30)  PS MS 152/3 (76-46-30)  PS Equipe 152/3 (76-46-30)  
Doss : 10h45 à 12h00 Salle Maurice Ravel - 12h15 Réunion des DS : Salle Maurice Ravel 
Dép : 13h30 Mairie de Buxerolles 
Eng : 9€ Par Int. 
P. LECOQ : 0635254307 - contact@cyclepoitevin86.fr</v>
      </c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20"/>
      <c r="CC127" s="2"/>
      <c r="CD127" s="2"/>
      <c r="CE127" s="2"/>
      <c r="CF127" s="20"/>
      <c r="CG127" s="34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4"/>
      <c r="EK127" s="4"/>
      <c r="EL127" s="4"/>
      <c r="EM127" s="4"/>
      <c r="EN127" s="4"/>
      <c r="EO127" s="4"/>
      <c r="EP127" s="4"/>
      <c r="EQ127" s="35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</row>
    <row r="128" spans="1:192" ht="12.75" customHeight="1" x14ac:dyDescent="0.25">
      <c r="A128" s="2"/>
      <c r="B128" s="2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20"/>
      <c r="CC128" s="2"/>
      <c r="CD128" s="2"/>
      <c r="CE128" s="2"/>
      <c r="CF128" s="20"/>
      <c r="CG128" s="34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4"/>
      <c r="EK128" s="4"/>
      <c r="EL128" s="4"/>
      <c r="EM128" s="4"/>
      <c r="EN128" s="4"/>
      <c r="EO128" s="4"/>
      <c r="EP128" s="4"/>
      <c r="EQ128" s="35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</row>
    <row r="129" spans="1:192" ht="12.75" customHeight="1" x14ac:dyDescent="0.25">
      <c r="A129" s="2"/>
      <c r="B129" s="2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20"/>
      <c r="CC129" s="2"/>
      <c r="CD129" s="2"/>
      <c r="CE129" s="2"/>
      <c r="CF129" s="20"/>
      <c r="CG129" s="34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4"/>
      <c r="EK129" s="4"/>
      <c r="EL129" s="4"/>
      <c r="EM129" s="4"/>
      <c r="EN129" s="4"/>
      <c r="EO129" s="4"/>
      <c r="EP129" s="4"/>
      <c r="EQ129" s="35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</row>
    <row r="130" spans="1:192" ht="12.75" customHeight="1" x14ac:dyDescent="0.25">
      <c r="A130" s="2"/>
      <c r="B130" s="2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20"/>
      <c r="CC130" s="2"/>
      <c r="CD130" s="2"/>
      <c r="CE130" s="2"/>
      <c r="CF130" s="20"/>
      <c r="CG130" s="34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4"/>
      <c r="EK130" s="4"/>
      <c r="EL130" s="4"/>
      <c r="EM130" s="4"/>
      <c r="EN130" s="4"/>
      <c r="EO130" s="4"/>
      <c r="EP130" s="4"/>
      <c r="EQ130" s="35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</row>
    <row r="131" spans="1:192" ht="12.75" customHeight="1" x14ac:dyDescent="0.25">
      <c r="A131" s="2"/>
      <c r="B131" s="2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20"/>
      <c r="CC131" s="2"/>
      <c r="CD131" s="2"/>
      <c r="CE131" s="2"/>
      <c r="CF131" s="20"/>
      <c r="CG131" s="34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4"/>
      <c r="EK131" s="4"/>
      <c r="EL131" s="4"/>
      <c r="EM131" s="4"/>
      <c r="EN131" s="4"/>
      <c r="EO131" s="4"/>
      <c r="EP131" s="4"/>
      <c r="EQ131" s="35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</row>
    <row r="132" spans="1:192" ht="12.75" customHeight="1" x14ac:dyDescent="0.25">
      <c r="A132" s="2"/>
      <c r="B132" s="2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20"/>
      <c r="CC132" s="2"/>
      <c r="CD132" s="2"/>
      <c r="CE132" s="2"/>
      <c r="CF132" s="20"/>
      <c r="CG132" s="34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4"/>
      <c r="EK132" s="4"/>
      <c r="EL132" s="4"/>
      <c r="EM132" s="4"/>
      <c r="EN132" s="4"/>
      <c r="EO132" s="4"/>
      <c r="EP132" s="4"/>
      <c r="EQ132" s="35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</row>
    <row r="133" spans="1:192" ht="12.75" customHeight="1" x14ac:dyDescent="0.25">
      <c r="A133" s="2"/>
      <c r="B133" s="2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20"/>
      <c r="CC133" s="2"/>
      <c r="CD133" s="2"/>
      <c r="CE133" s="2"/>
      <c r="CF133" s="20"/>
      <c r="CG133" s="34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4"/>
      <c r="EK133" s="4"/>
      <c r="EL133" s="4"/>
      <c r="EM133" s="4"/>
      <c r="EN133" s="4"/>
      <c r="EO133" s="4"/>
      <c r="EP133" s="4"/>
      <c r="EQ133" s="35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</row>
    <row r="134" spans="1:192" ht="12.75" customHeight="1" x14ac:dyDescent="0.25">
      <c r="A134" s="2"/>
      <c r="B134" s="2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20"/>
      <c r="CC134" s="2"/>
      <c r="CD134" s="2"/>
      <c r="CE134" s="2"/>
      <c r="CF134" s="20"/>
      <c r="CG134" s="34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4"/>
      <c r="EK134" s="4"/>
      <c r="EL134" s="4"/>
      <c r="EM134" s="4"/>
      <c r="EN134" s="4"/>
      <c r="EO134" s="4"/>
      <c r="EP134" s="4"/>
      <c r="EQ134" s="35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</row>
    <row r="135" spans="1:192" ht="12.75" customHeight="1" x14ac:dyDescent="0.25">
      <c r="A135" s="2"/>
      <c r="B135" s="2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20"/>
      <c r="CC135" s="2"/>
      <c r="CD135" s="2"/>
      <c r="CE135" s="2"/>
      <c r="CF135" s="20"/>
      <c r="CG135" s="34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4"/>
      <c r="EK135" s="4"/>
      <c r="EL135" s="4"/>
      <c r="EM135" s="4"/>
      <c r="EN135" s="4"/>
      <c r="EO135" s="4"/>
      <c r="EP135" s="4"/>
      <c r="EQ135" s="35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</row>
    <row r="136" spans="1:192" ht="12.75" customHeight="1" x14ac:dyDescent="0.25">
      <c r="A136" s="2"/>
      <c r="B136" s="2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20"/>
      <c r="CC136" s="2"/>
      <c r="CD136" s="2"/>
      <c r="CE136" s="2"/>
      <c r="CF136" s="20"/>
      <c r="CG136" s="34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4"/>
      <c r="EK136" s="4"/>
      <c r="EL136" s="4"/>
      <c r="EM136" s="4"/>
      <c r="EN136" s="4"/>
      <c r="EO136" s="4"/>
      <c r="EP136" s="4"/>
      <c r="EQ136" s="35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</row>
    <row r="137" spans="1:192" ht="12.75" customHeight="1" x14ac:dyDescent="0.25">
      <c r="A137" s="2"/>
      <c r="B137" s="2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20"/>
      <c r="CC137" s="2"/>
      <c r="CD137" s="2"/>
      <c r="CE137" s="2"/>
      <c r="CF137" s="20"/>
      <c r="CG137" s="34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4"/>
      <c r="EK137" s="4"/>
      <c r="EL137" s="4"/>
      <c r="EM137" s="4"/>
      <c r="EN137" s="4"/>
      <c r="EO137" s="4"/>
      <c r="EP137" s="4"/>
      <c r="EQ137" s="35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</row>
    <row r="138" spans="1:192" ht="12.75" customHeight="1" x14ac:dyDescent="0.25">
      <c r="A138" s="2"/>
      <c r="B138" s="2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20"/>
      <c r="CC138" s="2"/>
      <c r="CD138" s="2"/>
      <c r="CE138" s="2"/>
      <c r="CF138" s="20"/>
      <c r="CG138" s="34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4"/>
      <c r="EK138" s="4"/>
      <c r="EL138" s="4"/>
      <c r="EM138" s="4"/>
      <c r="EN138" s="4"/>
      <c r="EO138" s="4"/>
      <c r="EP138" s="4"/>
      <c r="EQ138" s="35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</row>
    <row r="139" spans="1:192" ht="12.75" customHeight="1" x14ac:dyDescent="0.25">
      <c r="A139" s="2"/>
      <c r="B139" s="2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20"/>
      <c r="CC139" s="2"/>
      <c r="CD139" s="2"/>
      <c r="CE139" s="2"/>
      <c r="CF139" s="20"/>
      <c r="CG139" s="34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4"/>
      <c r="EK139" s="4"/>
      <c r="EL139" s="4"/>
      <c r="EM139" s="4"/>
      <c r="EN139" s="4"/>
      <c r="EO139" s="4"/>
      <c r="EP139" s="4"/>
      <c r="EQ139" s="35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</row>
    <row r="140" spans="1:192" ht="12.75" customHeight="1" x14ac:dyDescent="0.25">
      <c r="A140" s="2"/>
      <c r="B140" s="2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20"/>
      <c r="CC140" s="2"/>
      <c r="CD140" s="2"/>
      <c r="CE140" s="2"/>
      <c r="CF140" s="20"/>
      <c r="CG140" s="34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4"/>
      <c r="EK140" s="4"/>
      <c r="EL140" s="4"/>
      <c r="EM140" s="4"/>
      <c r="EN140" s="4"/>
      <c r="EO140" s="4"/>
      <c r="EP140" s="4"/>
      <c r="EQ140" s="35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</row>
    <row r="141" spans="1:192" ht="12.75" customHeight="1" x14ac:dyDescent="0.25">
      <c r="A141" s="2"/>
      <c r="B141" s="2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20"/>
      <c r="CC141" s="2"/>
      <c r="CD141" s="2"/>
      <c r="CE141" s="2"/>
      <c r="CF141" s="20"/>
      <c r="CG141" s="34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4"/>
      <c r="EK141" s="4"/>
      <c r="EL141" s="4"/>
      <c r="EM141" s="4"/>
      <c r="EN141" s="4"/>
      <c r="EO141" s="4"/>
      <c r="EP141" s="4"/>
      <c r="EQ141" s="35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</row>
    <row r="142" spans="1:192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0">
        <v>60</v>
      </c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"/>
      <c r="CD142" s="2"/>
      <c r="CE142" s="2"/>
      <c r="CF142" s="20"/>
      <c r="CG142" s="34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4"/>
      <c r="EK142" s="4"/>
      <c r="EL142" s="4"/>
      <c r="EM142" s="4"/>
      <c r="EN142" s="4"/>
      <c r="EO142" s="4"/>
      <c r="EP142" s="4"/>
      <c r="EQ142" s="35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</row>
    <row r="143" spans="1:192" ht="12.75" customHeight="1" x14ac:dyDescent="0.25">
      <c r="A143" s="2"/>
      <c r="B143" s="2"/>
      <c r="C143" s="67" t="s">
        <v>90</v>
      </c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9"/>
      <c r="CB143" s="20"/>
      <c r="CC143" s="2"/>
      <c r="CD143" s="2"/>
      <c r="CE143" s="2"/>
      <c r="CF143" s="20"/>
      <c r="CG143" s="34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4"/>
      <c r="EK143" s="4"/>
      <c r="EL143" s="4"/>
      <c r="EM143" s="4"/>
      <c r="EN143" s="4"/>
      <c r="EO143" s="4"/>
      <c r="EP143" s="4"/>
      <c r="EQ143" s="35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</row>
    <row r="144" spans="1:192" ht="12.75" customHeight="1" x14ac:dyDescent="0.25">
      <c r="A144" s="2"/>
      <c r="B144" s="2"/>
      <c r="C144" s="67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9"/>
      <c r="CB144" s="20"/>
      <c r="CC144" s="2"/>
      <c r="CD144" s="2"/>
      <c r="CE144" s="2"/>
      <c r="CF144" s="20"/>
      <c r="CG144" s="34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4"/>
      <c r="EK144" s="4"/>
      <c r="EL144" s="4"/>
      <c r="EM144" s="4"/>
      <c r="EN144" s="4"/>
      <c r="EO144" s="4"/>
      <c r="EP144" s="4"/>
      <c r="EQ144" s="35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</row>
    <row r="145" spans="1:192" ht="12.75" customHeight="1" x14ac:dyDescent="0.25">
      <c r="A145" s="2"/>
      <c r="B145" s="2"/>
      <c r="C145" s="70" t="s">
        <v>91</v>
      </c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2"/>
      <c r="CB145" s="20"/>
      <c r="CC145" s="2"/>
      <c r="CD145" s="2"/>
      <c r="CE145" s="2"/>
      <c r="CF145" s="20"/>
      <c r="CG145" s="34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4"/>
      <c r="EK145" s="4"/>
      <c r="EL145" s="4"/>
      <c r="EM145" s="4"/>
      <c r="EN145" s="4"/>
      <c r="EO145" s="4"/>
      <c r="EP145" s="4"/>
      <c r="EQ145" s="35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</row>
    <row r="146" spans="1:192" ht="12.75" customHeight="1" x14ac:dyDescent="0.25">
      <c r="A146" s="2"/>
      <c r="B146" s="2"/>
      <c r="C146" s="73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5"/>
      <c r="CB146" s="20"/>
      <c r="CC146" s="2"/>
      <c r="CD146" s="2"/>
      <c r="CE146" s="2"/>
      <c r="CF146" s="20"/>
      <c r="CG146" s="34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4"/>
      <c r="EK146" s="4"/>
      <c r="EL146" s="4"/>
      <c r="EM146" s="4"/>
      <c r="EN146" s="4"/>
      <c r="EO146" s="4"/>
      <c r="EP146" s="4"/>
      <c r="EQ146" s="35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</row>
    <row r="147" spans="1:192" ht="12.75" customHeight="1" x14ac:dyDescent="0.25">
      <c r="A147" s="2"/>
      <c r="B147" s="2"/>
      <c r="C147" s="76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9"/>
      <c r="CB147" s="20"/>
      <c r="CC147" s="2"/>
      <c r="CD147" s="2"/>
      <c r="CE147" s="2"/>
      <c r="CF147" s="20"/>
      <c r="CG147" s="34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4"/>
      <c r="EK147" s="4"/>
      <c r="EL147" s="4"/>
      <c r="EM147" s="4"/>
      <c r="EN147" s="4"/>
      <c r="EO147" s="4"/>
      <c r="EP147" s="4"/>
      <c r="EQ147" s="35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</row>
    <row r="148" spans="1:192" ht="12.75" customHeight="1" x14ac:dyDescent="0.25">
      <c r="A148" s="2"/>
      <c r="B148" s="2"/>
      <c r="C148" s="66" t="s">
        <v>92</v>
      </c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2"/>
      <c r="CB148" s="20"/>
      <c r="CC148" s="2"/>
      <c r="CD148" s="2"/>
      <c r="CE148" s="2"/>
      <c r="CF148" s="20"/>
      <c r="CG148" s="34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4"/>
      <c r="EK148" s="4"/>
      <c r="EL148" s="4"/>
      <c r="EM148" s="4"/>
      <c r="EN148" s="4"/>
      <c r="EO148" s="4"/>
      <c r="EP148" s="4"/>
      <c r="EQ148" s="35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</row>
    <row r="149" spans="1:192" ht="12.75" customHeight="1" x14ac:dyDescent="0.25">
      <c r="A149" s="2"/>
      <c r="B149" s="2"/>
      <c r="C149" s="73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5"/>
      <c r="CB149" s="20"/>
      <c r="CC149" s="2"/>
      <c r="CD149" s="2"/>
      <c r="CE149" s="2"/>
      <c r="CF149" s="20"/>
      <c r="CG149" s="34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4"/>
      <c r="EK149" s="4"/>
      <c r="EL149" s="4"/>
      <c r="EM149" s="4"/>
      <c r="EN149" s="4"/>
      <c r="EO149" s="4"/>
      <c r="EP149" s="4"/>
      <c r="EQ149" s="35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</row>
    <row r="150" spans="1:19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0">
        <v>68</v>
      </c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"/>
      <c r="CD150" s="2"/>
      <c r="CE150" s="2"/>
      <c r="CF150" s="20"/>
      <c r="CG150" s="34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4"/>
      <c r="EK150" s="4"/>
      <c r="EL150" s="4"/>
      <c r="EM150" s="4"/>
      <c r="EN150" s="4"/>
      <c r="EO150" s="4"/>
      <c r="EP150" s="4"/>
      <c r="EQ150" s="35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</row>
    <row r="151" spans="1:192" ht="12.75" customHeight="1" x14ac:dyDescent="0.25">
      <c r="A151" s="2"/>
      <c r="B151" s="2"/>
      <c r="C151" s="77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78"/>
      <c r="CA151" s="79"/>
      <c r="CB151" s="20"/>
      <c r="CC151" s="2"/>
      <c r="CD151" s="2"/>
      <c r="CE151" s="2"/>
      <c r="CF151" s="20"/>
      <c r="CG151" s="34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4"/>
      <c r="EK151" s="4"/>
      <c r="EL151" s="4"/>
      <c r="EM151" s="4"/>
      <c r="EN151" s="4"/>
      <c r="EO151" s="4"/>
      <c r="EP151" s="4"/>
      <c r="EQ151" s="35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</row>
    <row r="152" spans="1:192" ht="12.75" customHeight="1" x14ac:dyDescent="0.25">
      <c r="A152" s="2"/>
      <c r="B152" s="2"/>
      <c r="C152" s="80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2"/>
      <c r="CB152" s="20"/>
      <c r="CC152" s="2"/>
      <c r="CD152" s="2"/>
      <c r="CE152" s="2"/>
      <c r="CF152" s="20"/>
      <c r="CG152" s="34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4"/>
      <c r="EK152" s="4"/>
      <c r="EL152" s="4"/>
      <c r="EM152" s="4"/>
      <c r="EN152" s="4"/>
      <c r="EO152" s="4"/>
      <c r="EP152" s="4"/>
      <c r="EQ152" s="35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</row>
    <row r="153" spans="1:192" ht="12.75" customHeight="1" x14ac:dyDescent="0.25">
      <c r="A153" s="2"/>
      <c r="B153" s="2"/>
      <c r="C153" s="80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2"/>
      <c r="CB153" s="20"/>
      <c r="CC153" s="2"/>
      <c r="CD153" s="2"/>
      <c r="CE153" s="2"/>
      <c r="CF153" s="20"/>
      <c r="CG153" s="34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4"/>
      <c r="EK153" s="4"/>
      <c r="EL153" s="4"/>
      <c r="EM153" s="4"/>
      <c r="EN153" s="4"/>
      <c r="EO153" s="4"/>
      <c r="EP153" s="4"/>
      <c r="EQ153" s="35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</row>
    <row r="154" spans="1:192" ht="12.75" customHeight="1" x14ac:dyDescent="0.25">
      <c r="A154" s="2"/>
      <c r="B154" s="2"/>
      <c r="C154" s="80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2"/>
      <c r="CB154" s="20"/>
      <c r="CC154" s="2"/>
      <c r="CD154" s="2"/>
      <c r="CE154" s="2"/>
      <c r="CF154" s="20"/>
      <c r="CG154" s="34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4"/>
      <c r="EK154" s="4"/>
      <c r="EL154" s="4"/>
      <c r="EM154" s="4"/>
      <c r="EN154" s="4"/>
      <c r="EO154" s="4"/>
      <c r="EP154" s="4"/>
      <c r="EQ154" s="35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</row>
    <row r="155" spans="1:192" ht="12.75" customHeight="1" x14ac:dyDescent="0.25">
      <c r="A155" s="2"/>
      <c r="B155" s="2"/>
      <c r="C155" s="80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2"/>
      <c r="CB155" s="20"/>
      <c r="CC155" s="2"/>
      <c r="CD155" s="2"/>
      <c r="CE155" s="2"/>
      <c r="CF155" s="20"/>
      <c r="CG155" s="34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4"/>
      <c r="EK155" s="4"/>
      <c r="EL155" s="4"/>
      <c r="EM155" s="4"/>
      <c r="EN155" s="4"/>
      <c r="EO155" s="4"/>
      <c r="EP155" s="4"/>
      <c r="EQ155" s="35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</row>
    <row r="156" spans="1:192" ht="12.75" customHeight="1" x14ac:dyDescent="0.25">
      <c r="A156" s="2"/>
      <c r="B156" s="2"/>
      <c r="C156" s="80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2"/>
      <c r="CB156" s="20"/>
      <c r="CC156" s="2"/>
      <c r="CD156" s="2"/>
      <c r="CE156" s="2"/>
      <c r="CF156" s="20"/>
      <c r="CG156" s="34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4"/>
      <c r="EK156" s="4"/>
      <c r="EL156" s="4"/>
      <c r="EM156" s="4"/>
      <c r="EN156" s="4"/>
      <c r="EO156" s="4"/>
      <c r="EP156" s="4"/>
      <c r="EQ156" s="35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</row>
    <row r="157" spans="1:192" ht="12.75" customHeight="1" x14ac:dyDescent="0.25">
      <c r="A157" s="2"/>
      <c r="B157" s="2"/>
      <c r="C157" s="80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2"/>
      <c r="CB157" s="20"/>
      <c r="CC157" s="2"/>
      <c r="CD157" s="2"/>
      <c r="CE157" s="2"/>
      <c r="CF157" s="20"/>
      <c r="CG157" s="34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4"/>
      <c r="EK157" s="4"/>
      <c r="EL157" s="4"/>
      <c r="EM157" s="4"/>
      <c r="EN157" s="4"/>
      <c r="EO157" s="4"/>
      <c r="EP157" s="4"/>
      <c r="EQ157" s="35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</row>
    <row r="158" spans="1:192" ht="12.75" customHeight="1" x14ac:dyDescent="0.25">
      <c r="A158" s="2"/>
      <c r="B158" s="2"/>
      <c r="C158" s="80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2"/>
      <c r="CB158" s="20"/>
      <c r="CC158" s="2"/>
      <c r="CD158" s="2"/>
      <c r="CE158" s="2"/>
      <c r="CF158" s="20"/>
      <c r="CG158" s="34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4"/>
      <c r="EK158" s="4"/>
      <c r="EL158" s="4"/>
      <c r="EM158" s="4"/>
      <c r="EN158" s="4"/>
      <c r="EO158" s="4"/>
      <c r="EP158" s="4"/>
      <c r="EQ158" s="35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</row>
    <row r="159" spans="1:192" ht="12.75" customHeight="1" x14ac:dyDescent="0.25">
      <c r="A159" s="2"/>
      <c r="B159" s="2"/>
      <c r="C159" s="80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2"/>
      <c r="CB159" s="20"/>
      <c r="CC159" s="2"/>
      <c r="CD159" s="2"/>
      <c r="CE159" s="2"/>
      <c r="CF159" s="20"/>
      <c r="CG159" s="34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4"/>
      <c r="EK159" s="4"/>
      <c r="EL159" s="4"/>
      <c r="EM159" s="4"/>
      <c r="EN159" s="4"/>
      <c r="EO159" s="4"/>
      <c r="EP159" s="4"/>
      <c r="EQ159" s="35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</row>
    <row r="160" spans="1:192" ht="12.75" customHeight="1" x14ac:dyDescent="0.25">
      <c r="A160" s="2"/>
      <c r="B160" s="2"/>
      <c r="C160" s="80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2"/>
      <c r="CB160" s="20"/>
      <c r="CC160" s="2"/>
      <c r="CD160" s="2"/>
      <c r="CE160" s="2"/>
      <c r="CF160" s="20"/>
      <c r="CG160" s="34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4"/>
      <c r="EK160" s="4"/>
      <c r="EL160" s="4"/>
      <c r="EM160" s="4"/>
      <c r="EN160" s="4"/>
      <c r="EO160" s="4"/>
      <c r="EP160" s="4"/>
      <c r="EQ160" s="35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</row>
    <row r="161" spans="1:192" ht="12.75" customHeight="1" x14ac:dyDescent="0.25">
      <c r="A161" s="2"/>
      <c r="B161" s="2"/>
      <c r="C161" s="80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2"/>
      <c r="CB161" s="20"/>
      <c r="CC161" s="2"/>
      <c r="CD161" s="2"/>
      <c r="CE161" s="2"/>
      <c r="CF161" s="20"/>
      <c r="CG161" s="34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4"/>
      <c r="EK161" s="4"/>
      <c r="EL161" s="4"/>
      <c r="EM161" s="4"/>
      <c r="EN161" s="4"/>
      <c r="EO161" s="4"/>
      <c r="EP161" s="4"/>
      <c r="EQ161" s="35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</row>
    <row r="162" spans="1:192" ht="12.75" customHeight="1" x14ac:dyDescent="0.25">
      <c r="A162" s="2"/>
      <c r="B162" s="2"/>
      <c r="C162" s="80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2"/>
      <c r="CB162" s="20"/>
      <c r="CC162" s="2"/>
      <c r="CD162" s="2"/>
      <c r="CE162" s="2"/>
      <c r="CF162" s="20"/>
      <c r="CG162" s="34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4"/>
      <c r="EK162" s="4"/>
      <c r="EL162" s="4"/>
      <c r="EM162" s="4"/>
      <c r="EN162" s="4"/>
      <c r="EO162" s="4"/>
      <c r="EP162" s="4"/>
      <c r="EQ162" s="35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</row>
    <row r="163" spans="1:192" ht="12.75" customHeight="1" x14ac:dyDescent="0.25">
      <c r="A163" s="2"/>
      <c r="B163" s="2"/>
      <c r="C163" s="80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2"/>
      <c r="CB163" s="20"/>
      <c r="CC163" s="2"/>
      <c r="CD163" s="2"/>
      <c r="CE163" s="2"/>
      <c r="CF163" s="20"/>
      <c r="CG163" s="34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4"/>
      <c r="EK163" s="4"/>
      <c r="EL163" s="4"/>
      <c r="EM163" s="4"/>
      <c r="EN163" s="4"/>
      <c r="EO163" s="4"/>
      <c r="EP163" s="4"/>
      <c r="EQ163" s="35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</row>
    <row r="164" spans="1:192" ht="12.75" customHeight="1" x14ac:dyDescent="0.25">
      <c r="A164" s="2"/>
      <c r="B164" s="2"/>
      <c r="C164" s="80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2"/>
      <c r="CB164" s="20"/>
      <c r="CC164" s="2"/>
      <c r="CD164" s="2"/>
      <c r="CE164" s="2"/>
      <c r="CF164" s="20"/>
      <c r="CG164" s="34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4"/>
      <c r="EK164" s="4"/>
      <c r="EL164" s="4"/>
      <c r="EM164" s="4"/>
      <c r="EN164" s="4"/>
      <c r="EO164" s="4"/>
      <c r="EP164" s="4"/>
      <c r="EQ164" s="35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</row>
    <row r="165" spans="1:192" ht="12.75" customHeight="1" x14ac:dyDescent="0.25">
      <c r="A165" s="2"/>
      <c r="B165" s="2"/>
      <c r="C165" s="83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5"/>
      <c r="CB165" s="20"/>
      <c r="CC165" s="2"/>
      <c r="CD165" s="2"/>
      <c r="CE165" s="2"/>
      <c r="CF165" s="20"/>
      <c r="CG165" s="34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4"/>
      <c r="EK165" s="4"/>
      <c r="EL165" s="4"/>
      <c r="EM165" s="4"/>
      <c r="EN165" s="4"/>
      <c r="EO165" s="4"/>
      <c r="EP165" s="4"/>
      <c r="EQ165" s="35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</row>
    <row r="166" spans="1:192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0">
        <v>84</v>
      </c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"/>
      <c r="CD166" s="2"/>
      <c r="CE166" s="2"/>
      <c r="CF166" s="20"/>
      <c r="CG166" s="34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4"/>
      <c r="EK166" s="4"/>
      <c r="EL166" s="4"/>
      <c r="EM166" s="4"/>
      <c r="EN166" s="4"/>
      <c r="EO166" s="4"/>
      <c r="EP166" s="4"/>
      <c r="EQ166" s="35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</row>
    <row r="167" spans="1:192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0">
        <v>85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"/>
      <c r="CD167" s="2"/>
      <c r="CE167" s="2"/>
      <c r="CF167" s="20"/>
      <c r="CG167" s="34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4"/>
      <c r="EK167" s="4"/>
      <c r="EL167" s="4"/>
      <c r="EM167" s="4"/>
      <c r="EN167" s="4"/>
      <c r="EO167" s="4"/>
      <c r="EP167" s="4"/>
      <c r="EQ167" s="35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</row>
    <row r="168" spans="1:192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0">
        <v>86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"/>
      <c r="CD168" s="2"/>
      <c r="CE168" s="2"/>
      <c r="CF168" s="20"/>
      <c r="CG168" s="34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4"/>
      <c r="EK168" s="4"/>
      <c r="EL168" s="4"/>
      <c r="EM168" s="4"/>
      <c r="EN168" s="4"/>
      <c r="EO168" s="4"/>
      <c r="EP168" s="4"/>
      <c r="EQ168" s="35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</row>
    <row r="169" spans="1:192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0">
        <v>87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"/>
      <c r="CD169" s="2"/>
      <c r="CE169" s="2"/>
      <c r="CF169" s="20"/>
      <c r="CG169" s="34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4"/>
      <c r="EK169" s="4"/>
      <c r="EL169" s="4"/>
      <c r="EM169" s="4"/>
      <c r="EN169" s="4"/>
      <c r="EO169" s="4"/>
      <c r="EP169" s="4"/>
      <c r="EQ169" s="35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</row>
    <row r="170" spans="1:192" ht="12.75" customHeight="1" x14ac:dyDescent="0.25">
      <c r="A170" s="2"/>
      <c r="B170" s="2"/>
      <c r="C170" s="2"/>
      <c r="D170" s="66" t="s">
        <v>93</v>
      </c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  <c r="BY170" s="66"/>
      <c r="BZ170" s="66"/>
      <c r="CA170" s="20"/>
      <c r="CB170" s="20"/>
      <c r="CC170" s="2"/>
      <c r="CD170" s="2"/>
      <c r="CE170" s="2"/>
      <c r="CF170" s="20"/>
      <c r="CG170" s="34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4"/>
      <c r="EK170" s="4"/>
      <c r="EL170" s="4"/>
      <c r="EM170" s="4"/>
      <c r="EN170" s="4"/>
      <c r="EO170" s="4"/>
      <c r="EP170" s="4"/>
      <c r="EQ170" s="35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</row>
    <row r="171" spans="1:192" ht="12.75" customHeight="1" x14ac:dyDescent="0.25">
      <c r="A171" s="2"/>
      <c r="B171" s="2"/>
      <c r="C171" s="2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20"/>
      <c r="CB171" s="20"/>
      <c r="CC171" s="2"/>
      <c r="CD171" s="2"/>
      <c r="CE171" s="2"/>
      <c r="CF171" s="20"/>
      <c r="CG171" s="34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4"/>
      <c r="EK171" s="4"/>
      <c r="EL171" s="4"/>
      <c r="EM171" s="4"/>
      <c r="EN171" s="4"/>
      <c r="EO171" s="4"/>
      <c r="EP171" s="4"/>
      <c r="EQ171" s="35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</row>
    <row r="172" spans="1:192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0">
        <v>90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"/>
      <c r="CD172" s="2"/>
      <c r="CE172" s="2"/>
      <c r="CF172" s="20"/>
      <c r="CG172" s="34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4"/>
      <c r="EK172" s="4"/>
      <c r="EL172" s="4"/>
      <c r="EM172" s="4"/>
      <c r="EN172" s="4"/>
      <c r="EO172" s="4"/>
      <c r="EP172" s="4"/>
      <c r="EQ172" s="35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</row>
    <row r="173" spans="1:192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0">
        <v>91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"/>
      <c r="CD173" s="2"/>
      <c r="CE173" s="2"/>
      <c r="CF173" s="20"/>
      <c r="CG173" s="34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4"/>
      <c r="EK173" s="4"/>
      <c r="EL173" s="4"/>
      <c r="EM173" s="4"/>
      <c r="EN173" s="4"/>
      <c r="EO173" s="4"/>
      <c r="EP173" s="4"/>
      <c r="EQ173" s="35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</row>
    <row r="174" spans="1:192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0">
        <v>92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"/>
      <c r="CD174" s="2"/>
      <c r="CE174" s="2"/>
      <c r="CF174" s="20"/>
      <c r="CG174" s="34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4"/>
      <c r="EK174" s="4"/>
      <c r="EL174" s="4"/>
      <c r="EM174" s="4"/>
      <c r="EN174" s="4"/>
      <c r="EO174" s="4"/>
      <c r="EP174" s="4"/>
      <c r="EQ174" s="35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</row>
    <row r="175" spans="1:192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0">
        <v>93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"/>
      <c r="CD175" s="2"/>
      <c r="CE175" s="2"/>
      <c r="CF175" s="20"/>
      <c r="CG175" s="34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4"/>
      <c r="EK175" s="4"/>
      <c r="EL175" s="4"/>
      <c r="EM175" s="4"/>
      <c r="EN175" s="4"/>
      <c r="EO175" s="4"/>
      <c r="EP175" s="4"/>
      <c r="EQ175" s="35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</row>
    <row r="176" spans="1:192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0">
        <v>94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"/>
      <c r="CD176" s="2"/>
      <c r="CE176" s="2"/>
      <c r="CF176" s="20"/>
      <c r="CG176" s="34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4"/>
      <c r="EK176" s="4"/>
      <c r="EL176" s="4"/>
      <c r="EM176" s="4"/>
      <c r="EN176" s="4"/>
      <c r="EO176" s="4"/>
      <c r="EP176" s="4"/>
      <c r="EQ176" s="35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</row>
    <row r="177" spans="1:192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0">
        <v>95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"/>
      <c r="CD177" s="2"/>
      <c r="CE177" s="2"/>
      <c r="CF177" s="20"/>
      <c r="CG177" s="34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4"/>
      <c r="EK177" s="4"/>
      <c r="EL177" s="4"/>
      <c r="EM177" s="4"/>
      <c r="EN177" s="4"/>
      <c r="EO177" s="4"/>
      <c r="EP177" s="4"/>
      <c r="EQ177" s="35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</row>
    <row r="178" spans="1:192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0">
        <v>96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"/>
      <c r="CD178" s="2"/>
      <c r="CE178" s="2"/>
      <c r="CF178" s="20"/>
      <c r="CG178" s="34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4"/>
      <c r="EK178" s="4"/>
      <c r="EL178" s="4"/>
      <c r="EM178" s="4"/>
      <c r="EN178" s="4"/>
      <c r="EO178" s="4"/>
      <c r="EP178" s="4"/>
      <c r="EQ178" s="35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</row>
    <row r="179" spans="1:192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0">
        <v>97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"/>
      <c r="CD179" s="2"/>
      <c r="CE179" s="2"/>
      <c r="CF179" s="20"/>
      <c r="CG179" s="34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4"/>
      <c r="EK179" s="4"/>
      <c r="EL179" s="4"/>
      <c r="EM179" s="4"/>
      <c r="EN179" s="4"/>
      <c r="EO179" s="4"/>
      <c r="EP179" s="4"/>
      <c r="EQ179" s="35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</row>
    <row r="180" spans="1:192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0">
        <v>98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"/>
      <c r="CD180" s="2"/>
      <c r="CE180" s="2"/>
      <c r="CF180" s="20"/>
      <c r="CG180" s="34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4"/>
      <c r="EK180" s="4"/>
      <c r="EL180" s="4"/>
      <c r="EM180" s="4"/>
      <c r="EN180" s="4"/>
      <c r="EO180" s="4"/>
      <c r="EP180" s="4"/>
      <c r="EQ180" s="35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</row>
    <row r="181" spans="1:192" ht="19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0">
        <v>99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"/>
      <c r="CD181" s="2"/>
      <c r="CE181" s="2"/>
      <c r="CF181" s="20"/>
      <c r="CG181" s="34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4"/>
      <c r="EK181" s="4"/>
      <c r="EL181" s="4"/>
      <c r="EM181" s="4"/>
      <c r="EN181" s="4"/>
      <c r="EO181" s="4"/>
      <c r="EP181" s="4"/>
      <c r="EQ181" s="35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</row>
    <row r="182" spans="1:192" ht="19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0">
        <v>100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"/>
      <c r="CD182" s="2"/>
      <c r="CE182" s="2"/>
      <c r="CF182" s="20"/>
      <c r="CG182" s="34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4"/>
      <c r="EK182" s="4"/>
      <c r="EL182" s="4"/>
      <c r="EM182" s="4"/>
      <c r="EN182" s="4"/>
      <c r="EO182" s="4"/>
      <c r="EP182" s="4"/>
      <c r="EQ182" s="35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</row>
    <row r="183" spans="1:192" ht="19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0">
        <v>101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"/>
      <c r="CD183" s="2"/>
      <c r="CE183" s="2"/>
      <c r="CF183" s="20"/>
      <c r="CG183" s="34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4"/>
      <c r="EK183" s="4"/>
      <c r="EL183" s="4"/>
      <c r="EM183" s="4"/>
      <c r="EN183" s="4"/>
      <c r="EO183" s="4"/>
      <c r="EP183" s="4"/>
      <c r="EQ183" s="35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</row>
    <row r="184" spans="1:192" ht="19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0">
        <v>102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"/>
      <c r="CD184" s="2"/>
      <c r="CE184" s="2"/>
      <c r="CF184" s="20"/>
      <c r="CG184" s="34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4"/>
      <c r="EK184" s="4"/>
      <c r="EL184" s="4"/>
      <c r="EM184" s="4"/>
      <c r="EN184" s="4"/>
      <c r="EO184" s="4"/>
      <c r="EP184" s="4"/>
      <c r="EQ184" s="35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</row>
  </sheetData>
  <sheetProtection algorithmName="SHA-512" hashValue="zWyjeSet67Q7Ezno3SWYQSMw2SBiYyuIP9PTj7L3aAqbfrHGkTQE79SKTWtclLWODck9+uHwLGZHBtTkJeJFWg==" saltValue="dcGg25nPvtrJYLId+VYZvQ==" spinCount="100000" sheet="1" selectLockedCells="1"/>
  <autoFilter ref="B1:E7"/>
  <dataConsolidate/>
  <mergeCells count="440">
    <mergeCell ref="ER63:EY63"/>
    <mergeCell ref="BY65:CB65"/>
    <mergeCell ref="BZ39:CB41"/>
    <mergeCell ref="BO10:CB10"/>
    <mergeCell ref="BN18:CB18"/>
    <mergeCell ref="BC14:BN14"/>
    <mergeCell ref="BP14:CB14"/>
    <mergeCell ref="BP16:CB16"/>
    <mergeCell ref="AZ22:BL22"/>
    <mergeCell ref="AW31:BG31"/>
    <mergeCell ref="AW33:BG33"/>
    <mergeCell ref="A11:CB11"/>
    <mergeCell ref="A12:Q12"/>
    <mergeCell ref="A13:CB13"/>
    <mergeCell ref="A14:R14"/>
    <mergeCell ref="S14:AZ14"/>
    <mergeCell ref="A17:CB17"/>
    <mergeCell ref="A15:CB15"/>
    <mergeCell ref="AL20:CB20"/>
    <mergeCell ref="A16:F16"/>
    <mergeCell ref="H16:AB16"/>
    <mergeCell ref="AC16:AE16"/>
    <mergeCell ref="AF16:AN16"/>
    <mergeCell ref="AO16:AZ16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Y7:AQ7"/>
    <mergeCell ref="A9:J9"/>
    <mergeCell ref="A10:F10"/>
    <mergeCell ref="H10:AZ10"/>
    <mergeCell ref="M4:BD4"/>
    <mergeCell ref="BE4:BL4"/>
    <mergeCell ref="BM4:CB4"/>
    <mergeCell ref="M5:BD5"/>
    <mergeCell ref="BE5:BL5"/>
    <mergeCell ref="BM5:CB5"/>
    <mergeCell ref="S12:CB12"/>
    <mergeCell ref="I18:AG18"/>
    <mergeCell ref="AI18:AN18"/>
    <mergeCell ref="A21:CB21"/>
    <mergeCell ref="A22:W22"/>
    <mergeCell ref="X22:AE22"/>
    <mergeCell ref="AF22:AK22"/>
    <mergeCell ref="A19:CB19"/>
    <mergeCell ref="A20:L20"/>
    <mergeCell ref="M20:R20"/>
    <mergeCell ref="S20:U20"/>
    <mergeCell ref="Y20:AC20"/>
    <mergeCell ref="AD20:AK20"/>
    <mergeCell ref="AO18:AW18"/>
    <mergeCell ref="AX18:AY18"/>
    <mergeCell ref="BM22:CB22"/>
    <mergeCell ref="AN22:AY22"/>
    <mergeCell ref="A23:CB23"/>
    <mergeCell ref="A24:CB24"/>
    <mergeCell ref="A25:CB25"/>
    <mergeCell ref="A26:K26"/>
    <mergeCell ref="A27:CB29"/>
    <mergeCell ref="V31:AA31"/>
    <mergeCell ref="AB31:AD31"/>
    <mergeCell ref="AE31:AH31"/>
    <mergeCell ref="K31:U31"/>
    <mergeCell ref="A31:I32"/>
    <mergeCell ref="AT31:AV31"/>
    <mergeCell ref="A35:G36"/>
    <mergeCell ref="V35:AA35"/>
    <mergeCell ref="AB35:AD35"/>
    <mergeCell ref="AE35:AH35"/>
    <mergeCell ref="AI35:AM35"/>
    <mergeCell ref="BR31:CB31"/>
    <mergeCell ref="A33:G34"/>
    <mergeCell ref="V33:AA33"/>
    <mergeCell ref="AB33:AD33"/>
    <mergeCell ref="AE33:AH33"/>
    <mergeCell ref="AI33:AP33"/>
    <mergeCell ref="AQ33:AS33"/>
    <mergeCell ref="AI31:AP31"/>
    <mergeCell ref="AQ31:AS31"/>
    <mergeCell ref="BI31:BN31"/>
    <mergeCell ref="BO31:BQ31"/>
    <mergeCell ref="AN35:AS35"/>
    <mergeCell ref="AT35:AW35"/>
    <mergeCell ref="AY35:BH35"/>
    <mergeCell ref="BI35:BN35"/>
    <mergeCell ref="BO35:BQ35"/>
    <mergeCell ref="BR35:CB35"/>
    <mergeCell ref="BI33:BN33"/>
    <mergeCell ref="BO33:BQ33"/>
    <mergeCell ref="BR33:CB33"/>
    <mergeCell ref="K34:CB34"/>
    <mergeCell ref="K33:U33"/>
    <mergeCell ref="K35:U35"/>
    <mergeCell ref="AN37:AS37"/>
    <mergeCell ref="AT37:AW37"/>
    <mergeCell ref="AY37:BH37"/>
    <mergeCell ref="BI37:BN37"/>
    <mergeCell ref="BO37:BQ37"/>
    <mergeCell ref="BR37:CB37"/>
    <mergeCell ref="AT33:AV33"/>
    <mergeCell ref="A37:G38"/>
    <mergeCell ref="V37:AA37"/>
    <mergeCell ref="AB37:AD37"/>
    <mergeCell ref="AE37:AH37"/>
    <mergeCell ref="AI37:AM37"/>
    <mergeCell ref="K38:CB38"/>
    <mergeCell ref="K37:U37"/>
    <mergeCell ref="BD39:BG39"/>
    <mergeCell ref="BH39:BK39"/>
    <mergeCell ref="BL39:BR41"/>
    <mergeCell ref="BS39:BY41"/>
    <mergeCell ref="H41:X41"/>
    <mergeCell ref="Y41:AE41"/>
    <mergeCell ref="AF41:AH41"/>
    <mergeCell ref="AI41:AM41"/>
    <mergeCell ref="AN41:BC41"/>
    <mergeCell ref="H39:X39"/>
    <mergeCell ref="Y39:AE39"/>
    <mergeCell ref="AF39:AH39"/>
    <mergeCell ref="AI39:AM39"/>
    <mergeCell ref="AN39:BC39"/>
    <mergeCell ref="BO46:BQ46"/>
    <mergeCell ref="BR46:CB46"/>
    <mergeCell ref="J48:N48"/>
    <mergeCell ref="O48:AX48"/>
    <mergeCell ref="AY48:BD48"/>
    <mergeCell ref="BE48:BN48"/>
    <mergeCell ref="BO48:BQ48"/>
    <mergeCell ref="BR48:CB48"/>
    <mergeCell ref="BD41:BG41"/>
    <mergeCell ref="BH41:BK41"/>
    <mergeCell ref="A43:CB43"/>
    <mergeCell ref="A44:CB44"/>
    <mergeCell ref="A45:CB45"/>
    <mergeCell ref="A46:I48"/>
    <mergeCell ref="J46:N46"/>
    <mergeCell ref="O46:AX46"/>
    <mergeCell ref="AY46:BD46"/>
    <mergeCell ref="BE46:BN46"/>
    <mergeCell ref="A39:G41"/>
    <mergeCell ref="AY53:BD53"/>
    <mergeCell ref="BE53:BN53"/>
    <mergeCell ref="BO53:BQ53"/>
    <mergeCell ref="BR53:CB53"/>
    <mergeCell ref="A55:S55"/>
    <mergeCell ref="T55:CB55"/>
    <mergeCell ref="A50:CB50"/>
    <mergeCell ref="A51:I53"/>
    <mergeCell ref="J51:N51"/>
    <mergeCell ref="O51:AX51"/>
    <mergeCell ref="AY51:BD51"/>
    <mergeCell ref="BE51:BN51"/>
    <mergeCell ref="BO51:BQ51"/>
    <mergeCell ref="BR51:CB51"/>
    <mergeCell ref="J53:N53"/>
    <mergeCell ref="O53:AX53"/>
    <mergeCell ref="A57:AB57"/>
    <mergeCell ref="AC57:CB57"/>
    <mergeCell ref="A58:CB58"/>
    <mergeCell ref="A59:CB59"/>
    <mergeCell ref="A60:CB60"/>
    <mergeCell ref="A61:N61"/>
    <mergeCell ref="O61:Y61"/>
    <mergeCell ref="Z61:AB61"/>
    <mergeCell ref="AC61:AF61"/>
    <mergeCell ref="AG61:AI61"/>
    <mergeCell ref="FM61:FO61"/>
    <mergeCell ref="FP61:FS61"/>
    <mergeCell ref="FT61:FV61"/>
    <mergeCell ref="FW61:FZ61"/>
    <mergeCell ref="GA61:GC61"/>
    <mergeCell ref="GD61:GG61"/>
    <mergeCell ref="AJ61:AM61"/>
    <mergeCell ref="AN61:AP61"/>
    <mergeCell ref="AQ61:AT61"/>
    <mergeCell ref="FB61:FL61"/>
    <mergeCell ref="ER61:EY61"/>
    <mergeCell ref="BC61:BG61"/>
    <mergeCell ref="BL61:BM61"/>
    <mergeCell ref="BR61:BS61"/>
    <mergeCell ref="BX61:BY61"/>
    <mergeCell ref="AV61:BB61"/>
    <mergeCell ref="BZ61:CB61"/>
    <mergeCell ref="AM63:AP63"/>
    <mergeCell ref="AQ63:AR63"/>
    <mergeCell ref="AS63:AZ63"/>
    <mergeCell ref="BB63:BG63"/>
    <mergeCell ref="A62:E67"/>
    <mergeCell ref="F63:M63"/>
    <mergeCell ref="O63:U63"/>
    <mergeCell ref="V63:X63"/>
    <mergeCell ref="Y63:AB63"/>
    <mergeCell ref="AC63:AE63"/>
    <mergeCell ref="GB63:GE63"/>
    <mergeCell ref="GF63:GH63"/>
    <mergeCell ref="GI63:GJ63"/>
    <mergeCell ref="F65:M65"/>
    <mergeCell ref="O65:U65"/>
    <mergeCell ref="V65:X65"/>
    <mergeCell ref="Y65:AB65"/>
    <mergeCell ref="AC65:AE65"/>
    <mergeCell ref="AF65:AI65"/>
    <mergeCell ref="AJ65:AL65"/>
    <mergeCell ref="FB63:FI63"/>
    <mergeCell ref="FK63:FQ63"/>
    <mergeCell ref="FR63:FT63"/>
    <mergeCell ref="FU63:FX63"/>
    <mergeCell ref="FY63:GA63"/>
    <mergeCell ref="BH63:BJ63"/>
    <mergeCell ref="BK63:BN63"/>
    <mergeCell ref="BO63:BQ63"/>
    <mergeCell ref="BR63:BU63"/>
    <mergeCell ref="BV63:BX63"/>
    <mergeCell ref="BY63:CB63"/>
    <mergeCell ref="AF63:AI63"/>
    <mergeCell ref="AJ63:AL63"/>
    <mergeCell ref="BO65:BQ65"/>
    <mergeCell ref="BR65:BU65"/>
    <mergeCell ref="BV65:BX65"/>
    <mergeCell ref="F67:M67"/>
    <mergeCell ref="O67:U67"/>
    <mergeCell ref="V67:X67"/>
    <mergeCell ref="Y67:AB67"/>
    <mergeCell ref="AC67:AE67"/>
    <mergeCell ref="AF67:AI67"/>
    <mergeCell ref="AM65:AP65"/>
    <mergeCell ref="AQ65:AR65"/>
    <mergeCell ref="AS65:AZ65"/>
    <mergeCell ref="BB65:BG65"/>
    <mergeCell ref="BH65:BJ65"/>
    <mergeCell ref="BK65:BN65"/>
    <mergeCell ref="A69:CB69"/>
    <mergeCell ref="A70:CB70"/>
    <mergeCell ref="A71:Q71"/>
    <mergeCell ref="R71:X71"/>
    <mergeCell ref="Y71:AK71"/>
    <mergeCell ref="AL71:AP71"/>
    <mergeCell ref="AQ71:CB71"/>
    <mergeCell ref="BK67:BN67"/>
    <mergeCell ref="BO67:BQ67"/>
    <mergeCell ref="BR67:BU67"/>
    <mergeCell ref="BV67:BX67"/>
    <mergeCell ref="BY67:CB67"/>
    <mergeCell ref="A68:CB68"/>
    <mergeCell ref="AJ67:AL67"/>
    <mergeCell ref="AM67:AP67"/>
    <mergeCell ref="AQ67:AR67"/>
    <mergeCell ref="AS67:AZ67"/>
    <mergeCell ref="BB67:BG67"/>
    <mergeCell ref="BH67:BJ67"/>
    <mergeCell ref="A76:CB76"/>
    <mergeCell ref="A77:CB77"/>
    <mergeCell ref="A78:AZ78"/>
    <mergeCell ref="BA79:BA84"/>
    <mergeCell ref="A72:CB72"/>
    <mergeCell ref="A73:N73"/>
    <mergeCell ref="O73:CB73"/>
    <mergeCell ref="A74:CB74"/>
    <mergeCell ref="A75:N75"/>
    <mergeCell ref="O75:CB75"/>
    <mergeCell ref="A79:AZ84"/>
    <mergeCell ref="BB79:CB84"/>
    <mergeCell ref="BB92:BI92"/>
    <mergeCell ref="BJ92:BQ92"/>
    <mergeCell ref="CB92:DP92"/>
    <mergeCell ref="X93:AH93"/>
    <mergeCell ref="AJ93:BA93"/>
    <mergeCell ref="BB93:BI93"/>
    <mergeCell ref="BJ93:BQ93"/>
    <mergeCell ref="CB93:DP93"/>
    <mergeCell ref="A85:CB85"/>
    <mergeCell ref="BJ90:BQ90"/>
    <mergeCell ref="D91:V106"/>
    <mergeCell ref="X91:AH91"/>
    <mergeCell ref="AJ91:BA91"/>
    <mergeCell ref="BB91:BI91"/>
    <mergeCell ref="BJ91:BQ91"/>
    <mergeCell ref="CB91:DP91"/>
    <mergeCell ref="X92:AH92"/>
    <mergeCell ref="AJ92:BA92"/>
    <mergeCell ref="X94:AH94"/>
    <mergeCell ref="AJ94:BA94"/>
    <mergeCell ref="BB94:BI94"/>
    <mergeCell ref="BJ94:BQ94"/>
    <mergeCell ref="CB94:DP94"/>
    <mergeCell ref="X95:AI95"/>
    <mergeCell ref="AJ95:BA95"/>
    <mergeCell ref="BB95:BI95"/>
    <mergeCell ref="BJ95:BQ95"/>
    <mergeCell ref="CB95:DP95"/>
    <mergeCell ref="X96:AI101"/>
    <mergeCell ref="AJ96:BA96"/>
    <mergeCell ref="BB96:BI96"/>
    <mergeCell ref="BJ96:BQ96"/>
    <mergeCell ref="CB96:CE96"/>
    <mergeCell ref="CF96:CH100"/>
    <mergeCell ref="AJ97:BA97"/>
    <mergeCell ref="BB97:BI97"/>
    <mergeCell ref="BJ97:BQ97"/>
    <mergeCell ref="CB97:CE97"/>
    <mergeCell ref="AJ98:AR98"/>
    <mergeCell ref="AS98:BA98"/>
    <mergeCell ref="BB98:BI98"/>
    <mergeCell ref="BJ98:BQ98"/>
    <mergeCell ref="CB98:CE98"/>
    <mergeCell ref="AJ99:AR99"/>
    <mergeCell ref="AS99:BA99"/>
    <mergeCell ref="BB99:BI99"/>
    <mergeCell ref="BJ99:BQ99"/>
    <mergeCell ref="CB99:CE99"/>
    <mergeCell ref="AJ100:BA100"/>
    <mergeCell ref="BB100:BI100"/>
    <mergeCell ref="BJ100:BQ100"/>
    <mergeCell ref="CB100:CE100"/>
    <mergeCell ref="AJ101:AR101"/>
    <mergeCell ref="AS101:BA101"/>
    <mergeCell ref="BB101:BI101"/>
    <mergeCell ref="BJ101:BQ101"/>
    <mergeCell ref="CB101:CE101"/>
    <mergeCell ref="DS102:EJ108"/>
    <mergeCell ref="X103:AI103"/>
    <mergeCell ref="AJ103:BA103"/>
    <mergeCell ref="BB103:BI103"/>
    <mergeCell ref="BJ103:BQ103"/>
    <mergeCell ref="BR103:BY103"/>
    <mergeCell ref="CB103:DQ103"/>
    <mergeCell ref="X104:AI104"/>
    <mergeCell ref="AJ104:BA104"/>
    <mergeCell ref="BB104:BI104"/>
    <mergeCell ref="X102:AI102"/>
    <mergeCell ref="AJ102:BA102"/>
    <mergeCell ref="BB102:BI102"/>
    <mergeCell ref="BJ102:BQ102"/>
    <mergeCell ref="BR102:BY102"/>
    <mergeCell ref="CB102:DQ102"/>
    <mergeCell ref="X106:AI106"/>
    <mergeCell ref="AJ106:BA106"/>
    <mergeCell ref="BB106:BI106"/>
    <mergeCell ref="BJ106:BQ106"/>
    <mergeCell ref="BR106:BY106"/>
    <mergeCell ref="CB106:DQ106"/>
    <mergeCell ref="BJ104:BQ104"/>
    <mergeCell ref="BR104:BY104"/>
    <mergeCell ref="CB104:DQ104"/>
    <mergeCell ref="X105:AI105"/>
    <mergeCell ref="AJ105:BA105"/>
    <mergeCell ref="BB105:BI105"/>
    <mergeCell ref="BJ105:BQ105"/>
    <mergeCell ref="BR105:BY105"/>
    <mergeCell ref="CB105:DQ105"/>
    <mergeCell ref="X108:AI108"/>
    <mergeCell ref="AJ108:BA108"/>
    <mergeCell ref="BB108:BI108"/>
    <mergeCell ref="BJ108:BQ108"/>
    <mergeCell ref="BR108:BY108"/>
    <mergeCell ref="CB108:DQ108"/>
    <mergeCell ref="X107:AI107"/>
    <mergeCell ref="AJ107:BA107"/>
    <mergeCell ref="BB107:BI107"/>
    <mergeCell ref="BJ107:BQ107"/>
    <mergeCell ref="BR107:BY107"/>
    <mergeCell ref="CB107:DQ107"/>
    <mergeCell ref="CB111:DP112"/>
    <mergeCell ref="AJ112:BA112"/>
    <mergeCell ref="BB112:BI112"/>
    <mergeCell ref="BJ112:BQ112"/>
    <mergeCell ref="BR112:BY112"/>
    <mergeCell ref="AJ109:BA109"/>
    <mergeCell ref="BB109:BI109"/>
    <mergeCell ref="BJ109:BQ109"/>
    <mergeCell ref="BR109:BY109"/>
    <mergeCell ref="AJ110:BA110"/>
    <mergeCell ref="BB110:BI110"/>
    <mergeCell ref="BJ110:BQ110"/>
    <mergeCell ref="BR110:BY110"/>
    <mergeCell ref="AJ113:BA113"/>
    <mergeCell ref="BB113:BI113"/>
    <mergeCell ref="BJ113:BQ113"/>
    <mergeCell ref="BR113:BY113"/>
    <mergeCell ref="AJ114:BA114"/>
    <mergeCell ref="BB114:BI114"/>
    <mergeCell ref="BJ114:BQ114"/>
    <mergeCell ref="BR114:BY114"/>
    <mergeCell ref="W111:AH111"/>
    <mergeCell ref="AJ111:BA111"/>
    <mergeCell ref="BB111:BI111"/>
    <mergeCell ref="BJ111:BQ111"/>
    <mergeCell ref="BR111:BY111"/>
    <mergeCell ref="CB116:DP117"/>
    <mergeCell ref="W117:AH117"/>
    <mergeCell ref="AJ117:BA117"/>
    <mergeCell ref="BB117:BI117"/>
    <mergeCell ref="BJ117:BQ117"/>
    <mergeCell ref="BR117:BY117"/>
    <mergeCell ref="AJ115:BA115"/>
    <mergeCell ref="BB115:BI115"/>
    <mergeCell ref="BJ115:BQ115"/>
    <mergeCell ref="BR115:BY115"/>
    <mergeCell ref="W116:AH116"/>
    <mergeCell ref="AJ116:BA116"/>
    <mergeCell ref="BB116:BI116"/>
    <mergeCell ref="BJ116:BQ116"/>
    <mergeCell ref="BR116:BY116"/>
    <mergeCell ref="W118:AH118"/>
    <mergeCell ref="AJ118:BA118"/>
    <mergeCell ref="BB118:BI118"/>
    <mergeCell ref="BJ118:BQ118"/>
    <mergeCell ref="BR118:BY118"/>
    <mergeCell ref="W119:AH119"/>
    <mergeCell ref="AJ119:BA119"/>
    <mergeCell ref="BB119:BI119"/>
    <mergeCell ref="BJ119:BQ119"/>
    <mergeCell ref="BR119:BY119"/>
    <mergeCell ref="W120:AH120"/>
    <mergeCell ref="AJ120:AY120"/>
    <mergeCell ref="AZ120:BA120"/>
    <mergeCell ref="BB120:BI120"/>
    <mergeCell ref="BJ120:BQ120"/>
    <mergeCell ref="CB120:DP121"/>
    <mergeCell ref="AJ121:BA121"/>
    <mergeCell ref="BB121:BI121"/>
    <mergeCell ref="BJ121:BQ121"/>
    <mergeCell ref="D170:BZ171"/>
    <mergeCell ref="C143:CA143"/>
    <mergeCell ref="C144:CA144"/>
    <mergeCell ref="C145:CA146"/>
    <mergeCell ref="C147:CA147"/>
    <mergeCell ref="C148:CA149"/>
    <mergeCell ref="C151:CA165"/>
    <mergeCell ref="AJ122:BA122"/>
    <mergeCell ref="BB122:BI122"/>
    <mergeCell ref="BJ122:BQ122"/>
    <mergeCell ref="C123:CA124"/>
    <mergeCell ref="C127:CA141"/>
  </mergeCells>
  <dataValidations count="2">
    <dataValidation type="custom" allowBlank="1" showInputMessage="1" showErrorMessage="1" prompt=" - " sqref="AZ18">
      <formula1>AND(GTE(LEN(AZ18),MIN((1),(30))),LTE(LEN(AZ18),MAX((1),(30))))</formula1>
    </dataValidation>
    <dataValidation type="list" allowBlank="1" showInputMessage="1" prompt=" - " sqref="F63 AS67 F67 AS65 F65 AS63">
      <formula1>#REF!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Listes!$F$5:$F$373</xm:f>
          </x14:formula1>
          <xm:sqref>H16:AB16</xm:sqref>
        </x14:dataValidation>
        <x14:dataValidation type="list" allowBlank="1" showInputMessage="1" prompt=" - ">
          <x14:formula1>
            <xm:f>Listes!$C$5:$C$30</xm:f>
          </x14:formula1>
          <xm:sqref>I18:AG18</xm:sqref>
        </x14:dataValidation>
        <x14:dataValidation type="list" allowBlank="1" showInputMessage="1" showErrorMessage="1">
          <x14:formula1>
            <xm:f>Listes!$I$5:$I$8</xm:f>
          </x14:formula1>
          <xm:sqref>AO16:AZ16</xm:sqref>
        </x14:dataValidation>
        <x14:dataValidation type="list" allowBlank="1" showInputMessage="1" showErrorMessage="1">
          <x14:formula1>
            <xm:f>Listes!$G$5:$G$7</xm:f>
          </x14:formula1>
          <xm:sqref>AO18:AW18</xm:sqref>
        </x14:dataValidation>
        <x14:dataValidation type="list" allowBlank="1" showInputMessage="1" showErrorMessage="1">
          <x14:formula1>
            <xm:f>Listes!$H$5:$H$7</xm:f>
          </x14:formula1>
          <xm:sqref>BP16:CB16</xm:sqref>
        </x14:dataValidation>
        <x14:dataValidation type="list" allowBlank="1" showInputMessage="1" prompt=" - ">
          <x14:formula1>
            <xm:f>Listes!$D$5:$D$12</xm:f>
          </x14:formula1>
          <xm:sqref>BR31:CB31 BR33:CB33 BR35:CB35 BR37:CB37 BR46:CB46 BR48:CB48 BR51:CB51 BR53:CB53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5"/>
  <sheetViews>
    <sheetView workbookViewId="0">
      <selection activeCell="C2" sqref="C2"/>
    </sheetView>
  </sheetViews>
  <sheetFormatPr baseColWidth="10" defaultRowHeight="13.2" x14ac:dyDescent="0.25"/>
  <cols>
    <col min="2" max="2" width="2.33203125" bestFit="1" customWidth="1"/>
    <col min="3" max="3" width="34.33203125" bestFit="1" customWidth="1"/>
    <col min="5" max="5" width="8.44140625" bestFit="1" customWidth="1"/>
    <col min="6" max="6" width="25.33203125" bestFit="1" customWidth="1"/>
  </cols>
  <sheetData>
    <row r="3" spans="2:9" x14ac:dyDescent="0.25">
      <c r="D3" s="59"/>
    </row>
    <row r="4" spans="2:9" x14ac:dyDescent="0.25">
      <c r="D4" s="59"/>
    </row>
    <row r="5" spans="2:9" x14ac:dyDescent="0.25">
      <c r="B5" s="41" t="s">
        <v>18</v>
      </c>
      <c r="C5" s="49" t="s">
        <v>122</v>
      </c>
      <c r="D5" s="50" t="s">
        <v>94</v>
      </c>
      <c r="E5" s="50" t="s">
        <v>95</v>
      </c>
      <c r="F5" s="51">
        <f ca="1">TODAY()</f>
        <v>46053</v>
      </c>
      <c r="G5" s="50" t="s">
        <v>141</v>
      </c>
      <c r="H5" s="50" t="s">
        <v>144</v>
      </c>
      <c r="I5" s="50" t="s">
        <v>147</v>
      </c>
    </row>
    <row r="6" spans="2:9" x14ac:dyDescent="0.25">
      <c r="B6" s="41"/>
      <c r="C6" s="49" t="s">
        <v>123</v>
      </c>
      <c r="D6" s="50" t="s">
        <v>96</v>
      </c>
      <c r="E6" s="50" t="s">
        <v>97</v>
      </c>
      <c r="F6" s="51">
        <f t="shared" ref="F6:F69" ca="1" si="0">F5+1</f>
        <v>46054</v>
      </c>
      <c r="G6" s="50" t="s">
        <v>142</v>
      </c>
      <c r="H6" s="50" t="s">
        <v>145</v>
      </c>
      <c r="I6" s="50" t="s">
        <v>148</v>
      </c>
    </row>
    <row r="7" spans="2:9" x14ac:dyDescent="0.25">
      <c r="B7" s="41"/>
      <c r="C7" s="49" t="s">
        <v>124</v>
      </c>
      <c r="D7" s="50" t="s">
        <v>98</v>
      </c>
      <c r="E7" s="50" t="s">
        <v>99</v>
      </c>
      <c r="F7" s="51">
        <f t="shared" ca="1" si="0"/>
        <v>46055</v>
      </c>
      <c r="G7" s="50" t="s">
        <v>143</v>
      </c>
      <c r="H7" s="50" t="s">
        <v>146</v>
      </c>
      <c r="I7" s="50" t="s">
        <v>149</v>
      </c>
    </row>
    <row r="8" spans="2:9" x14ac:dyDescent="0.25">
      <c r="B8" s="41"/>
      <c r="C8" s="49" t="s">
        <v>125</v>
      </c>
      <c r="D8" s="50" t="s">
        <v>100</v>
      </c>
      <c r="E8" s="50" t="s">
        <v>60</v>
      </c>
      <c r="F8" s="51">
        <f t="shared" ca="1" si="0"/>
        <v>46056</v>
      </c>
      <c r="G8" s="43"/>
      <c r="H8" s="43"/>
    </row>
    <row r="9" spans="2:9" x14ac:dyDescent="0.25">
      <c r="B9" s="41"/>
      <c r="C9" s="49" t="s">
        <v>126</v>
      </c>
      <c r="D9" s="50" t="s">
        <v>101</v>
      </c>
      <c r="E9" s="50" t="s">
        <v>102</v>
      </c>
      <c r="F9" s="51">
        <f t="shared" ca="1" si="0"/>
        <v>46057</v>
      </c>
      <c r="G9" s="43"/>
      <c r="H9" s="43"/>
    </row>
    <row r="10" spans="2:9" x14ac:dyDescent="0.25">
      <c r="B10" s="41"/>
      <c r="C10" s="49" t="s">
        <v>127</v>
      </c>
      <c r="D10" s="50" t="s">
        <v>103</v>
      </c>
      <c r="E10" s="50" t="s">
        <v>104</v>
      </c>
      <c r="F10" s="51">
        <f t="shared" ca="1" si="0"/>
        <v>46058</v>
      </c>
      <c r="G10" s="43"/>
      <c r="H10" s="43"/>
    </row>
    <row r="11" spans="2:9" x14ac:dyDescent="0.25">
      <c r="B11" s="41"/>
      <c r="C11" s="49" t="s">
        <v>128</v>
      </c>
      <c r="D11" s="50" t="s">
        <v>105</v>
      </c>
      <c r="E11" s="50" t="s">
        <v>106</v>
      </c>
      <c r="F11" s="51">
        <f t="shared" ca="1" si="0"/>
        <v>46059</v>
      </c>
      <c r="G11" s="43"/>
      <c r="H11" s="43"/>
    </row>
    <row r="12" spans="2:9" x14ac:dyDescent="0.25">
      <c r="B12" s="41"/>
      <c r="C12" s="49" t="s">
        <v>129</v>
      </c>
      <c r="D12" s="50"/>
      <c r="E12" s="50" t="s">
        <v>107</v>
      </c>
      <c r="F12" s="51">
        <f t="shared" ca="1" si="0"/>
        <v>46060</v>
      </c>
      <c r="G12" s="43"/>
      <c r="H12" s="43"/>
    </row>
    <row r="13" spans="2:9" x14ac:dyDescent="0.25">
      <c r="B13" s="41"/>
      <c r="C13" s="49" t="s">
        <v>130</v>
      </c>
      <c r="D13" s="50"/>
      <c r="E13" s="50" t="s">
        <v>108</v>
      </c>
      <c r="F13" s="51">
        <f t="shared" ca="1" si="0"/>
        <v>46061</v>
      </c>
      <c r="G13" s="43"/>
      <c r="H13" s="43"/>
    </row>
    <row r="14" spans="2:9" x14ac:dyDescent="0.25">
      <c r="B14" s="41"/>
      <c r="C14" s="49" t="s">
        <v>131</v>
      </c>
      <c r="D14" s="50"/>
      <c r="E14" s="50" t="s">
        <v>109</v>
      </c>
      <c r="F14" s="51">
        <f t="shared" ca="1" si="0"/>
        <v>46062</v>
      </c>
      <c r="G14" s="43"/>
      <c r="H14" s="43"/>
    </row>
    <row r="15" spans="2:9" x14ac:dyDescent="0.25">
      <c r="B15" s="41"/>
      <c r="C15" s="49" t="s">
        <v>132</v>
      </c>
      <c r="D15" s="50"/>
      <c r="E15" s="50" t="s">
        <v>110</v>
      </c>
      <c r="F15" s="51">
        <f t="shared" ca="1" si="0"/>
        <v>46063</v>
      </c>
      <c r="G15" s="43"/>
      <c r="H15" s="43"/>
    </row>
    <row r="16" spans="2:9" x14ac:dyDescent="0.25">
      <c r="B16" s="41"/>
      <c r="C16" s="49" t="s">
        <v>133</v>
      </c>
      <c r="D16" s="50"/>
      <c r="E16" s="50" t="s">
        <v>105</v>
      </c>
      <c r="F16" s="51">
        <f t="shared" ca="1" si="0"/>
        <v>46064</v>
      </c>
      <c r="G16" s="43"/>
      <c r="H16" s="43"/>
    </row>
    <row r="17" spans="2:8" x14ac:dyDescent="0.25">
      <c r="B17" s="41"/>
      <c r="C17" s="49" t="s">
        <v>134</v>
      </c>
      <c r="D17" s="50"/>
      <c r="E17" s="50"/>
      <c r="F17" s="51">
        <f t="shared" ca="1" si="0"/>
        <v>46065</v>
      </c>
      <c r="G17" s="7"/>
      <c r="H17" s="7"/>
    </row>
    <row r="18" spans="2:8" x14ac:dyDescent="0.25">
      <c r="B18" s="41"/>
      <c r="C18" s="49" t="s">
        <v>136</v>
      </c>
      <c r="D18" s="50"/>
      <c r="E18" s="50"/>
      <c r="F18" s="51">
        <f t="shared" ca="1" si="0"/>
        <v>46066</v>
      </c>
      <c r="G18" s="7"/>
      <c r="H18" s="7"/>
    </row>
    <row r="19" spans="2:8" x14ac:dyDescent="0.25">
      <c r="B19" s="41"/>
      <c r="C19" s="49" t="s">
        <v>111</v>
      </c>
      <c r="D19" s="50"/>
      <c r="E19" s="50"/>
      <c r="F19" s="51">
        <f t="shared" ca="1" si="0"/>
        <v>46067</v>
      </c>
      <c r="G19" s="7"/>
      <c r="H19" s="7"/>
    </row>
    <row r="20" spans="2:8" x14ac:dyDescent="0.25">
      <c r="B20" s="41"/>
      <c r="C20" s="49" t="s">
        <v>112</v>
      </c>
      <c r="D20" s="50"/>
      <c r="E20" s="50"/>
      <c r="F20" s="51">
        <f t="shared" ca="1" si="0"/>
        <v>46068</v>
      </c>
      <c r="G20" s="7"/>
      <c r="H20" s="7"/>
    </row>
    <row r="21" spans="2:8" x14ac:dyDescent="0.25">
      <c r="B21" s="41"/>
      <c r="C21" s="49" t="s">
        <v>135</v>
      </c>
      <c r="D21" s="50"/>
      <c r="E21" s="50"/>
      <c r="F21" s="51">
        <f t="shared" ca="1" si="0"/>
        <v>46069</v>
      </c>
      <c r="G21" s="7"/>
      <c r="H21" s="7"/>
    </row>
    <row r="22" spans="2:8" x14ac:dyDescent="0.25">
      <c r="B22" s="41"/>
      <c r="C22" s="49" t="s">
        <v>137</v>
      </c>
      <c r="D22" s="50"/>
      <c r="E22" s="50"/>
      <c r="F22" s="51">
        <f t="shared" ca="1" si="0"/>
        <v>46070</v>
      </c>
      <c r="G22" s="7"/>
      <c r="H22" s="7"/>
    </row>
    <row r="23" spans="2:8" x14ac:dyDescent="0.25">
      <c r="B23" s="41"/>
      <c r="C23" s="49" t="s">
        <v>138</v>
      </c>
      <c r="D23" s="50"/>
      <c r="E23" s="50"/>
      <c r="F23" s="51">
        <f t="shared" ca="1" si="0"/>
        <v>46071</v>
      </c>
      <c r="G23" s="7"/>
      <c r="H23" s="7"/>
    </row>
    <row r="24" spans="2:8" x14ac:dyDescent="0.25">
      <c r="B24" s="41"/>
      <c r="C24" s="49" t="s">
        <v>113</v>
      </c>
      <c r="D24" s="50"/>
      <c r="E24" s="50"/>
      <c r="F24" s="51">
        <f t="shared" ca="1" si="0"/>
        <v>46072</v>
      </c>
      <c r="G24" s="7"/>
      <c r="H24" s="7"/>
    </row>
    <row r="25" spans="2:8" x14ac:dyDescent="0.25">
      <c r="B25" s="41"/>
      <c r="C25" s="49" t="s">
        <v>115</v>
      </c>
      <c r="D25" s="50"/>
      <c r="E25" s="50"/>
      <c r="F25" s="51">
        <f t="shared" ca="1" si="0"/>
        <v>46073</v>
      </c>
      <c r="G25" s="7"/>
      <c r="H25" s="7"/>
    </row>
    <row r="26" spans="2:8" x14ac:dyDescent="0.25">
      <c r="B26" s="41"/>
      <c r="C26" s="49" t="s">
        <v>114</v>
      </c>
      <c r="D26" s="50"/>
      <c r="E26" s="50"/>
      <c r="F26" s="51">
        <f t="shared" ca="1" si="0"/>
        <v>46074</v>
      </c>
      <c r="G26" s="7"/>
      <c r="H26" s="7"/>
    </row>
    <row r="27" spans="2:8" x14ac:dyDescent="0.25">
      <c r="B27" s="41"/>
      <c r="C27" s="49" t="s">
        <v>139</v>
      </c>
      <c r="D27" s="50"/>
      <c r="E27" s="50"/>
      <c r="F27" s="51">
        <f t="shared" ca="1" si="0"/>
        <v>46075</v>
      </c>
      <c r="G27" s="7"/>
      <c r="H27" s="7"/>
    </row>
    <row r="28" spans="2:8" x14ac:dyDescent="0.25">
      <c r="B28" s="41"/>
      <c r="C28" s="49" t="s">
        <v>116</v>
      </c>
      <c r="D28" s="50"/>
      <c r="E28" s="50"/>
      <c r="F28" s="51">
        <f t="shared" ca="1" si="0"/>
        <v>46076</v>
      </c>
      <c r="G28" s="7"/>
      <c r="H28" s="7"/>
    </row>
    <row r="29" spans="2:8" x14ac:dyDescent="0.25">
      <c r="B29" s="41"/>
      <c r="C29" s="49" t="s">
        <v>140</v>
      </c>
      <c r="D29" s="50"/>
      <c r="E29" s="50"/>
      <c r="F29" s="51">
        <f t="shared" ca="1" si="0"/>
        <v>46077</v>
      </c>
      <c r="G29" s="7"/>
      <c r="H29" s="7"/>
    </row>
    <row r="30" spans="2:8" x14ac:dyDescent="0.25">
      <c r="B30" s="41"/>
      <c r="C30" s="50"/>
      <c r="D30" s="50"/>
      <c r="E30" s="50"/>
      <c r="F30" s="51">
        <f t="shared" ca="1" si="0"/>
        <v>46078</v>
      </c>
      <c r="G30" s="7"/>
      <c r="H30" s="7"/>
    </row>
    <row r="31" spans="2:8" x14ac:dyDescent="0.25">
      <c r="B31" s="41"/>
      <c r="C31" s="50"/>
      <c r="D31" s="50"/>
      <c r="E31" s="50"/>
      <c r="F31" s="51">
        <f t="shared" ca="1" si="0"/>
        <v>46079</v>
      </c>
      <c r="G31" s="7"/>
      <c r="H31" s="7"/>
    </row>
    <row r="32" spans="2:8" x14ac:dyDescent="0.25">
      <c r="B32" s="41"/>
      <c r="C32" s="50"/>
      <c r="D32" s="50"/>
      <c r="E32" s="50"/>
      <c r="F32" s="51">
        <f t="shared" ca="1" si="0"/>
        <v>46080</v>
      </c>
      <c r="G32" s="7"/>
      <c r="H32" s="7"/>
    </row>
    <row r="33" spans="2:8" x14ac:dyDescent="0.25">
      <c r="B33" s="41"/>
      <c r="C33" s="50"/>
      <c r="D33" s="50"/>
      <c r="E33" s="50"/>
      <c r="F33" s="51">
        <f t="shared" ca="1" si="0"/>
        <v>46081</v>
      </c>
      <c r="G33" s="7"/>
      <c r="H33" s="7"/>
    </row>
    <row r="34" spans="2:8" x14ac:dyDescent="0.25">
      <c r="B34" s="41"/>
      <c r="C34" s="49"/>
      <c r="D34" s="50"/>
      <c r="E34" s="50"/>
      <c r="F34" s="51">
        <f t="shared" ca="1" si="0"/>
        <v>46082</v>
      </c>
      <c r="G34" s="7"/>
      <c r="H34" s="7"/>
    </row>
    <row r="35" spans="2:8" x14ac:dyDescent="0.25">
      <c r="B35" s="41"/>
      <c r="C35" s="49"/>
      <c r="D35" s="50"/>
      <c r="E35" s="50"/>
      <c r="F35" s="51">
        <f t="shared" ca="1" si="0"/>
        <v>46083</v>
      </c>
      <c r="G35" s="7"/>
      <c r="H35" s="7"/>
    </row>
    <row r="36" spans="2:8" x14ac:dyDescent="0.25">
      <c r="B36" s="41"/>
      <c r="C36" s="49"/>
      <c r="D36" s="50"/>
      <c r="E36" s="50"/>
      <c r="F36" s="51">
        <f t="shared" ca="1" si="0"/>
        <v>46084</v>
      </c>
      <c r="G36" s="7"/>
      <c r="H36" s="7"/>
    </row>
    <row r="37" spans="2:8" x14ac:dyDescent="0.25">
      <c r="B37" s="41"/>
      <c r="C37" s="49"/>
      <c r="D37" s="50"/>
      <c r="E37" s="50"/>
      <c r="F37" s="51">
        <f t="shared" ca="1" si="0"/>
        <v>46085</v>
      </c>
      <c r="G37" s="7"/>
      <c r="H37" s="7"/>
    </row>
    <row r="38" spans="2:8" x14ac:dyDescent="0.25">
      <c r="B38" s="41"/>
      <c r="C38" s="49"/>
      <c r="D38" s="50"/>
      <c r="E38" s="50"/>
      <c r="F38" s="51">
        <f t="shared" ca="1" si="0"/>
        <v>46086</v>
      </c>
      <c r="G38" s="7"/>
      <c r="H38" s="7"/>
    </row>
    <row r="39" spans="2:8" x14ac:dyDescent="0.25">
      <c r="B39" s="41"/>
      <c r="C39" s="49"/>
      <c r="D39" s="50"/>
      <c r="E39" s="50"/>
      <c r="F39" s="51">
        <f t="shared" ca="1" si="0"/>
        <v>46087</v>
      </c>
      <c r="G39" s="7"/>
      <c r="H39" s="7"/>
    </row>
    <row r="40" spans="2:8" x14ac:dyDescent="0.25">
      <c r="B40" s="41"/>
      <c r="C40" s="49"/>
      <c r="D40" s="50"/>
      <c r="E40" s="50"/>
      <c r="F40" s="51">
        <f t="shared" ca="1" si="0"/>
        <v>46088</v>
      </c>
      <c r="G40" s="7"/>
      <c r="H40" s="7"/>
    </row>
    <row r="41" spans="2:8" x14ac:dyDescent="0.25">
      <c r="B41" s="41"/>
      <c r="C41" s="49"/>
      <c r="D41" s="50"/>
      <c r="E41" s="50"/>
      <c r="F41" s="51">
        <f t="shared" ca="1" si="0"/>
        <v>46089</v>
      </c>
      <c r="G41" s="7"/>
      <c r="H41" s="7"/>
    </row>
    <row r="42" spans="2:8" x14ac:dyDescent="0.25">
      <c r="B42" s="41"/>
      <c r="C42" s="49"/>
      <c r="D42" s="50"/>
      <c r="E42" s="50"/>
      <c r="F42" s="51">
        <f t="shared" ca="1" si="0"/>
        <v>46090</v>
      </c>
      <c r="G42" s="7"/>
      <c r="H42" s="7"/>
    </row>
    <row r="43" spans="2:8" x14ac:dyDescent="0.25">
      <c r="B43" s="41"/>
      <c r="C43" s="49"/>
      <c r="D43" s="50"/>
      <c r="E43" s="50"/>
      <c r="F43" s="51">
        <f t="shared" ca="1" si="0"/>
        <v>46091</v>
      </c>
      <c r="G43" s="7"/>
      <c r="H43" s="7"/>
    </row>
    <row r="44" spans="2:8" x14ac:dyDescent="0.25">
      <c r="B44" s="41"/>
      <c r="C44" s="49"/>
      <c r="D44" s="50"/>
      <c r="E44" s="50"/>
      <c r="F44" s="51">
        <f t="shared" ca="1" si="0"/>
        <v>46092</v>
      </c>
      <c r="G44" s="7"/>
      <c r="H44" s="7"/>
    </row>
    <row r="45" spans="2:8" x14ac:dyDescent="0.25">
      <c r="B45" s="41"/>
      <c r="C45" s="49"/>
      <c r="D45" s="50"/>
      <c r="E45" s="50"/>
      <c r="F45" s="51">
        <f t="shared" ca="1" si="0"/>
        <v>46093</v>
      </c>
      <c r="G45" s="7"/>
      <c r="H45" s="7"/>
    </row>
    <row r="46" spans="2:8" x14ac:dyDescent="0.25">
      <c r="B46" s="41"/>
      <c r="C46" s="49"/>
      <c r="D46" s="50"/>
      <c r="E46" s="50"/>
      <c r="F46" s="51">
        <f t="shared" ca="1" si="0"/>
        <v>46094</v>
      </c>
      <c r="G46" s="7"/>
      <c r="H46" s="7"/>
    </row>
    <row r="47" spans="2:8" x14ac:dyDescent="0.25">
      <c r="B47" s="41"/>
      <c r="C47" s="49"/>
      <c r="D47" s="50"/>
      <c r="E47" s="50"/>
      <c r="F47" s="51">
        <f t="shared" ca="1" si="0"/>
        <v>46095</v>
      </c>
      <c r="G47" s="7"/>
      <c r="H47" s="7"/>
    </row>
    <row r="48" spans="2:8" x14ac:dyDescent="0.25">
      <c r="B48" s="41"/>
      <c r="C48" s="49"/>
      <c r="D48" s="50"/>
      <c r="E48" s="50"/>
      <c r="F48" s="51">
        <f t="shared" ca="1" si="0"/>
        <v>46096</v>
      </c>
      <c r="G48" s="7"/>
      <c r="H48" s="7"/>
    </row>
    <row r="49" spans="2:8" x14ac:dyDescent="0.25">
      <c r="B49" s="41"/>
      <c r="C49" s="49"/>
      <c r="D49" s="50"/>
      <c r="E49" s="50"/>
      <c r="F49" s="51">
        <f t="shared" ca="1" si="0"/>
        <v>46097</v>
      </c>
      <c r="G49" s="7"/>
      <c r="H49" s="7"/>
    </row>
    <row r="50" spans="2:8" x14ac:dyDescent="0.25">
      <c r="B50" s="41"/>
      <c r="C50" s="49"/>
      <c r="D50" s="50"/>
      <c r="E50" s="50"/>
      <c r="F50" s="51">
        <f t="shared" ca="1" si="0"/>
        <v>46098</v>
      </c>
      <c r="G50" s="7"/>
      <c r="H50" s="7"/>
    </row>
    <row r="51" spans="2:8" x14ac:dyDescent="0.25">
      <c r="B51" s="41"/>
      <c r="C51" s="49"/>
      <c r="D51" s="50"/>
      <c r="E51" s="50"/>
      <c r="F51" s="51">
        <f t="shared" ca="1" si="0"/>
        <v>46099</v>
      </c>
      <c r="G51" s="7"/>
      <c r="H51" s="7"/>
    </row>
    <row r="52" spans="2:8" x14ac:dyDescent="0.25">
      <c r="B52" s="41"/>
      <c r="C52" s="49"/>
      <c r="D52" s="50"/>
      <c r="E52" s="50"/>
      <c r="F52" s="51">
        <f t="shared" ca="1" si="0"/>
        <v>46100</v>
      </c>
      <c r="G52" s="7"/>
      <c r="H52" s="7"/>
    </row>
    <row r="53" spans="2:8" x14ac:dyDescent="0.25">
      <c r="B53" s="41"/>
      <c r="C53" s="49"/>
      <c r="D53" s="50"/>
      <c r="E53" s="50"/>
      <c r="F53" s="51">
        <f t="shared" ca="1" si="0"/>
        <v>46101</v>
      </c>
      <c r="G53" s="7"/>
      <c r="H53" s="7"/>
    </row>
    <row r="54" spans="2:8" x14ac:dyDescent="0.25">
      <c r="B54" s="41"/>
      <c r="C54" s="49"/>
      <c r="D54" s="50"/>
      <c r="E54" s="50"/>
      <c r="F54" s="51">
        <f t="shared" ca="1" si="0"/>
        <v>46102</v>
      </c>
      <c r="G54" s="7"/>
      <c r="H54" s="7"/>
    </row>
    <row r="55" spans="2:8" x14ac:dyDescent="0.25">
      <c r="B55" s="41"/>
      <c r="C55" s="49"/>
      <c r="D55" s="50"/>
      <c r="E55" s="50"/>
      <c r="F55" s="51">
        <f t="shared" ca="1" si="0"/>
        <v>46103</v>
      </c>
      <c r="G55" s="7"/>
      <c r="H55" s="7"/>
    </row>
    <row r="56" spans="2:8" x14ac:dyDescent="0.25">
      <c r="B56" s="41"/>
      <c r="C56" s="49"/>
      <c r="D56" s="50"/>
      <c r="E56" s="50"/>
      <c r="F56" s="51">
        <f t="shared" ca="1" si="0"/>
        <v>46104</v>
      </c>
      <c r="G56" s="7"/>
      <c r="H56" s="7"/>
    </row>
    <row r="57" spans="2:8" x14ac:dyDescent="0.25">
      <c r="B57" s="41"/>
      <c r="C57" s="49"/>
      <c r="D57" s="50"/>
      <c r="E57" s="50"/>
      <c r="F57" s="51">
        <f t="shared" ca="1" si="0"/>
        <v>46105</v>
      </c>
      <c r="G57" s="7"/>
      <c r="H57" s="7"/>
    </row>
    <row r="58" spans="2:8" x14ac:dyDescent="0.25">
      <c r="B58" s="41"/>
      <c r="C58" s="49"/>
      <c r="D58" s="50"/>
      <c r="E58" s="50"/>
      <c r="F58" s="51">
        <f t="shared" ca="1" si="0"/>
        <v>46106</v>
      </c>
      <c r="G58" s="7"/>
      <c r="H58" s="7"/>
    </row>
    <row r="59" spans="2:8" x14ac:dyDescent="0.25">
      <c r="B59" s="41"/>
      <c r="C59" s="49"/>
      <c r="D59" s="50"/>
      <c r="E59" s="50"/>
      <c r="F59" s="51">
        <f t="shared" ca="1" si="0"/>
        <v>46107</v>
      </c>
      <c r="G59" s="7"/>
      <c r="H59" s="7"/>
    </row>
    <row r="60" spans="2:8" x14ac:dyDescent="0.25">
      <c r="B60" s="41"/>
      <c r="C60" s="49"/>
      <c r="D60" s="50"/>
      <c r="E60" s="50"/>
      <c r="F60" s="51">
        <f t="shared" ca="1" si="0"/>
        <v>46108</v>
      </c>
      <c r="G60" s="7"/>
      <c r="H60" s="7"/>
    </row>
    <row r="61" spans="2:8" x14ac:dyDescent="0.25">
      <c r="B61" s="41"/>
      <c r="C61" s="49"/>
      <c r="D61" s="50"/>
      <c r="E61" s="50"/>
      <c r="F61" s="51">
        <f t="shared" ca="1" si="0"/>
        <v>46109</v>
      </c>
      <c r="G61" s="7"/>
      <c r="H61" s="7"/>
    </row>
    <row r="62" spans="2:8" x14ac:dyDescent="0.25">
      <c r="B62" s="41"/>
      <c r="C62" s="49"/>
      <c r="D62" s="50"/>
      <c r="E62" s="50"/>
      <c r="F62" s="51">
        <f t="shared" ca="1" si="0"/>
        <v>46110</v>
      </c>
      <c r="G62" s="7"/>
      <c r="H62" s="7"/>
    </row>
    <row r="63" spans="2:8" x14ac:dyDescent="0.25">
      <c r="B63" s="41"/>
      <c r="C63" s="49"/>
      <c r="D63" s="50"/>
      <c r="E63" s="50"/>
      <c r="F63" s="51">
        <f t="shared" ca="1" si="0"/>
        <v>46111</v>
      </c>
      <c r="G63" s="7"/>
      <c r="H63" s="7"/>
    </row>
    <row r="64" spans="2:8" x14ac:dyDescent="0.25">
      <c r="B64" s="41"/>
      <c r="C64" s="49"/>
      <c r="D64" s="50"/>
      <c r="E64" s="50"/>
      <c r="F64" s="51">
        <f t="shared" ca="1" si="0"/>
        <v>46112</v>
      </c>
      <c r="G64" s="7"/>
      <c r="H64" s="7"/>
    </row>
    <row r="65" spans="2:8" x14ac:dyDescent="0.25">
      <c r="B65" s="41"/>
      <c r="C65" s="49"/>
      <c r="D65" s="50"/>
      <c r="E65" s="50"/>
      <c r="F65" s="51">
        <f t="shared" ca="1" si="0"/>
        <v>46113</v>
      </c>
      <c r="G65" s="7"/>
      <c r="H65" s="7"/>
    </row>
    <row r="66" spans="2:8" x14ac:dyDescent="0.25">
      <c r="B66" s="41"/>
      <c r="C66" s="49"/>
      <c r="D66" s="50"/>
      <c r="E66" s="50"/>
      <c r="F66" s="51">
        <f t="shared" ca="1" si="0"/>
        <v>46114</v>
      </c>
      <c r="G66" s="7"/>
      <c r="H66" s="7"/>
    </row>
    <row r="67" spans="2:8" x14ac:dyDescent="0.25">
      <c r="B67" s="41"/>
      <c r="C67" s="49"/>
      <c r="D67" s="50"/>
      <c r="E67" s="50"/>
      <c r="F67" s="51">
        <f t="shared" ca="1" si="0"/>
        <v>46115</v>
      </c>
      <c r="G67" s="7"/>
      <c r="H67" s="7"/>
    </row>
    <row r="68" spans="2:8" x14ac:dyDescent="0.25">
      <c r="B68" s="41"/>
      <c r="C68" s="49"/>
      <c r="D68" s="50"/>
      <c r="E68" s="50"/>
      <c r="F68" s="51">
        <f t="shared" ca="1" si="0"/>
        <v>46116</v>
      </c>
      <c r="G68" s="7"/>
      <c r="H68" s="7"/>
    </row>
    <row r="69" spans="2:8" x14ac:dyDescent="0.25">
      <c r="B69" s="41"/>
      <c r="C69" s="49"/>
      <c r="D69" s="50"/>
      <c r="E69" s="50"/>
      <c r="F69" s="51">
        <f t="shared" ca="1" si="0"/>
        <v>46117</v>
      </c>
      <c r="G69" s="7"/>
      <c r="H69" s="7"/>
    </row>
    <row r="70" spans="2:8" x14ac:dyDescent="0.25">
      <c r="B70" s="41"/>
      <c r="C70" s="49"/>
      <c r="D70" s="50"/>
      <c r="E70" s="50"/>
      <c r="F70" s="51">
        <f t="shared" ref="F70:F133" ca="1" si="1">F69+1</f>
        <v>46118</v>
      </c>
      <c r="G70" s="7"/>
      <c r="H70" s="7"/>
    </row>
    <row r="71" spans="2:8" x14ac:dyDescent="0.25">
      <c r="B71" s="41"/>
      <c r="C71" s="49"/>
      <c r="D71" s="50"/>
      <c r="E71" s="50"/>
      <c r="F71" s="51">
        <f t="shared" ca="1" si="1"/>
        <v>46119</v>
      </c>
      <c r="G71" s="7"/>
      <c r="H71" s="7"/>
    </row>
    <row r="72" spans="2:8" x14ac:dyDescent="0.25">
      <c r="B72" s="41"/>
      <c r="C72" s="49"/>
      <c r="D72" s="50"/>
      <c r="E72" s="50"/>
      <c r="F72" s="51">
        <f t="shared" ca="1" si="1"/>
        <v>46120</v>
      </c>
      <c r="G72" s="7"/>
      <c r="H72" s="7"/>
    </row>
    <row r="73" spans="2:8" x14ac:dyDescent="0.25">
      <c r="B73" s="41"/>
      <c r="C73" s="49"/>
      <c r="D73" s="50"/>
      <c r="E73" s="50"/>
      <c r="F73" s="51">
        <f t="shared" ca="1" si="1"/>
        <v>46121</v>
      </c>
      <c r="G73" s="7"/>
      <c r="H73" s="7"/>
    </row>
    <row r="74" spans="2:8" x14ac:dyDescent="0.25">
      <c r="B74" s="41"/>
      <c r="C74" s="49"/>
      <c r="D74" s="50"/>
      <c r="E74" s="50"/>
      <c r="F74" s="51">
        <f t="shared" ca="1" si="1"/>
        <v>46122</v>
      </c>
      <c r="G74" s="7"/>
      <c r="H74" s="7"/>
    </row>
    <row r="75" spans="2:8" x14ac:dyDescent="0.25">
      <c r="B75" s="41"/>
      <c r="C75" s="49"/>
      <c r="D75" s="50"/>
      <c r="E75" s="50"/>
      <c r="F75" s="51">
        <f t="shared" ca="1" si="1"/>
        <v>46123</v>
      </c>
      <c r="G75" s="7"/>
      <c r="H75" s="7"/>
    </row>
    <row r="76" spans="2:8" x14ac:dyDescent="0.25">
      <c r="B76" s="41"/>
      <c r="C76" s="49"/>
      <c r="D76" s="50"/>
      <c r="E76" s="50"/>
      <c r="F76" s="51">
        <f t="shared" ca="1" si="1"/>
        <v>46124</v>
      </c>
      <c r="G76" s="7"/>
      <c r="H76" s="7"/>
    </row>
    <row r="77" spans="2:8" x14ac:dyDescent="0.25">
      <c r="B77" s="41"/>
      <c r="C77" s="49"/>
      <c r="D77" s="50"/>
      <c r="E77" s="50"/>
      <c r="F77" s="51">
        <f t="shared" ca="1" si="1"/>
        <v>46125</v>
      </c>
      <c r="G77" s="7"/>
      <c r="H77" s="7"/>
    </row>
    <row r="78" spans="2:8" x14ac:dyDescent="0.25">
      <c r="B78" s="41"/>
      <c r="C78" s="49"/>
      <c r="D78" s="50"/>
      <c r="E78" s="50"/>
      <c r="F78" s="51">
        <f t="shared" ca="1" si="1"/>
        <v>46126</v>
      </c>
      <c r="G78" s="7"/>
      <c r="H78" s="7"/>
    </row>
    <row r="79" spans="2:8" x14ac:dyDescent="0.25">
      <c r="B79" s="41"/>
      <c r="C79" s="49"/>
      <c r="D79" s="50"/>
      <c r="E79" s="50"/>
      <c r="F79" s="51">
        <f t="shared" ca="1" si="1"/>
        <v>46127</v>
      </c>
      <c r="G79" s="7"/>
      <c r="H79" s="7"/>
    </row>
    <row r="80" spans="2:8" x14ac:dyDescent="0.25">
      <c r="B80" s="41"/>
      <c r="C80" s="49"/>
      <c r="D80" s="50"/>
      <c r="E80" s="50"/>
      <c r="F80" s="51">
        <f t="shared" ca="1" si="1"/>
        <v>46128</v>
      </c>
      <c r="G80" s="7"/>
      <c r="H80" s="7"/>
    </row>
    <row r="81" spans="2:8" x14ac:dyDescent="0.25">
      <c r="B81" s="41"/>
      <c r="C81" s="49"/>
      <c r="D81" s="50"/>
      <c r="E81" s="50"/>
      <c r="F81" s="51">
        <f t="shared" ca="1" si="1"/>
        <v>46129</v>
      </c>
      <c r="G81" s="7"/>
      <c r="H81" s="7"/>
    </row>
    <row r="82" spans="2:8" x14ac:dyDescent="0.25">
      <c r="B82" s="41"/>
      <c r="C82" s="49"/>
      <c r="D82" s="50"/>
      <c r="E82" s="50"/>
      <c r="F82" s="51">
        <f t="shared" ca="1" si="1"/>
        <v>46130</v>
      </c>
      <c r="G82" s="7"/>
      <c r="H82" s="7"/>
    </row>
    <row r="83" spans="2:8" x14ac:dyDescent="0.25">
      <c r="B83" s="41"/>
      <c r="C83" s="49"/>
      <c r="D83" s="50"/>
      <c r="E83" s="50"/>
      <c r="F83" s="51">
        <f t="shared" ca="1" si="1"/>
        <v>46131</v>
      </c>
      <c r="G83" s="7"/>
      <c r="H83" s="7"/>
    </row>
    <row r="84" spans="2:8" x14ac:dyDescent="0.25">
      <c r="B84" s="41"/>
      <c r="C84" s="49"/>
      <c r="D84" s="50"/>
      <c r="E84" s="50"/>
      <c r="F84" s="51">
        <f t="shared" ca="1" si="1"/>
        <v>46132</v>
      </c>
      <c r="G84" s="7"/>
      <c r="H84" s="7"/>
    </row>
    <row r="85" spans="2:8" x14ac:dyDescent="0.25">
      <c r="B85" s="41"/>
      <c r="C85" s="49"/>
      <c r="D85" s="50"/>
      <c r="E85" s="50"/>
      <c r="F85" s="51">
        <f t="shared" ca="1" si="1"/>
        <v>46133</v>
      </c>
      <c r="G85" s="7"/>
      <c r="H85" s="7"/>
    </row>
    <row r="86" spans="2:8" x14ac:dyDescent="0.25">
      <c r="B86" s="41"/>
      <c r="C86" s="49"/>
      <c r="D86" s="50"/>
      <c r="E86" s="50"/>
      <c r="F86" s="51">
        <f t="shared" ca="1" si="1"/>
        <v>46134</v>
      </c>
      <c r="G86" s="7"/>
      <c r="H86" s="7"/>
    </row>
    <row r="87" spans="2:8" x14ac:dyDescent="0.25">
      <c r="B87" s="41"/>
      <c r="C87" s="49"/>
      <c r="D87" s="50"/>
      <c r="E87" s="50"/>
      <c r="F87" s="51">
        <f t="shared" ca="1" si="1"/>
        <v>46135</v>
      </c>
      <c r="G87" s="7"/>
      <c r="H87" s="7"/>
    </row>
    <row r="88" spans="2:8" x14ac:dyDescent="0.25">
      <c r="B88" s="41"/>
      <c r="C88" s="49"/>
      <c r="D88" s="50"/>
      <c r="E88" s="50"/>
      <c r="F88" s="51">
        <f t="shared" ca="1" si="1"/>
        <v>46136</v>
      </c>
      <c r="G88" s="7"/>
      <c r="H88" s="7"/>
    </row>
    <row r="89" spans="2:8" x14ac:dyDescent="0.25">
      <c r="B89" s="41"/>
      <c r="C89" s="49"/>
      <c r="D89" s="50"/>
      <c r="E89" s="50"/>
      <c r="F89" s="51">
        <f t="shared" ca="1" si="1"/>
        <v>46137</v>
      </c>
      <c r="G89" s="7"/>
      <c r="H89" s="7"/>
    </row>
    <row r="90" spans="2:8" x14ac:dyDescent="0.25">
      <c r="B90" s="41"/>
      <c r="C90" s="49"/>
      <c r="D90" s="50"/>
      <c r="E90" s="50"/>
      <c r="F90" s="51">
        <f t="shared" ca="1" si="1"/>
        <v>46138</v>
      </c>
      <c r="G90" s="7"/>
      <c r="H90" s="7"/>
    </row>
    <row r="91" spans="2:8" x14ac:dyDescent="0.25">
      <c r="B91" s="41"/>
      <c r="C91" s="49"/>
      <c r="D91" s="50"/>
      <c r="E91" s="50"/>
      <c r="F91" s="51">
        <f t="shared" ca="1" si="1"/>
        <v>46139</v>
      </c>
      <c r="G91" s="7"/>
      <c r="H91" s="7"/>
    </row>
    <row r="92" spans="2:8" x14ac:dyDescent="0.25">
      <c r="B92" s="41"/>
      <c r="C92" s="49"/>
      <c r="D92" s="50"/>
      <c r="E92" s="50"/>
      <c r="F92" s="51">
        <f t="shared" ca="1" si="1"/>
        <v>46140</v>
      </c>
      <c r="G92" s="7"/>
      <c r="H92" s="7"/>
    </row>
    <row r="93" spans="2:8" x14ac:dyDescent="0.25">
      <c r="B93" s="41"/>
      <c r="C93" s="49"/>
      <c r="D93" s="50"/>
      <c r="E93" s="50"/>
      <c r="F93" s="51">
        <f t="shared" ca="1" si="1"/>
        <v>46141</v>
      </c>
      <c r="G93" s="7"/>
      <c r="H93" s="7"/>
    </row>
    <row r="94" spans="2:8" x14ac:dyDescent="0.25">
      <c r="B94" s="41"/>
      <c r="C94" s="49"/>
      <c r="D94" s="50"/>
      <c r="E94" s="50"/>
      <c r="F94" s="51">
        <f t="shared" ca="1" si="1"/>
        <v>46142</v>
      </c>
      <c r="G94" s="7"/>
      <c r="H94" s="7"/>
    </row>
    <row r="95" spans="2:8" x14ac:dyDescent="0.25">
      <c r="B95" s="41"/>
      <c r="C95" s="49"/>
      <c r="D95" s="50"/>
      <c r="E95" s="50"/>
      <c r="F95" s="51">
        <f t="shared" ca="1" si="1"/>
        <v>46143</v>
      </c>
      <c r="G95" s="7"/>
      <c r="H95" s="7"/>
    </row>
    <row r="96" spans="2:8" x14ac:dyDescent="0.25">
      <c r="B96" s="41"/>
      <c r="C96" s="49"/>
      <c r="D96" s="50"/>
      <c r="E96" s="50"/>
      <c r="F96" s="51">
        <f t="shared" ca="1" si="1"/>
        <v>46144</v>
      </c>
      <c r="G96" s="7"/>
      <c r="H96" s="7"/>
    </row>
    <row r="97" spans="2:8" x14ac:dyDescent="0.25">
      <c r="B97" s="41"/>
      <c r="C97" s="49"/>
      <c r="D97" s="50"/>
      <c r="E97" s="50"/>
      <c r="F97" s="51">
        <f t="shared" ca="1" si="1"/>
        <v>46145</v>
      </c>
      <c r="G97" s="7"/>
      <c r="H97" s="7"/>
    </row>
    <row r="98" spans="2:8" x14ac:dyDescent="0.25">
      <c r="B98" s="41"/>
      <c r="C98" s="49"/>
      <c r="D98" s="50"/>
      <c r="E98" s="50"/>
      <c r="F98" s="51">
        <f t="shared" ca="1" si="1"/>
        <v>46146</v>
      </c>
      <c r="G98" s="7"/>
      <c r="H98" s="7"/>
    </row>
    <row r="99" spans="2:8" x14ac:dyDescent="0.25">
      <c r="B99" s="41"/>
      <c r="C99" s="49"/>
      <c r="D99" s="50"/>
      <c r="E99" s="50"/>
      <c r="F99" s="51">
        <f t="shared" ca="1" si="1"/>
        <v>46147</v>
      </c>
      <c r="G99" s="7"/>
      <c r="H99" s="7"/>
    </row>
    <row r="100" spans="2:8" x14ac:dyDescent="0.25">
      <c r="B100" s="41"/>
      <c r="C100" s="49"/>
      <c r="D100" s="50"/>
      <c r="E100" s="50"/>
      <c r="F100" s="51">
        <f t="shared" ca="1" si="1"/>
        <v>46148</v>
      </c>
      <c r="G100" s="7"/>
      <c r="H100" s="7"/>
    </row>
    <row r="101" spans="2:8" x14ac:dyDescent="0.25">
      <c r="B101" s="41"/>
      <c r="C101" s="49"/>
      <c r="D101" s="50"/>
      <c r="E101" s="50"/>
      <c r="F101" s="51">
        <f t="shared" ca="1" si="1"/>
        <v>46149</v>
      </c>
      <c r="G101" s="7"/>
      <c r="H101" s="7"/>
    </row>
    <row r="102" spans="2:8" x14ac:dyDescent="0.25">
      <c r="B102" s="41"/>
      <c r="C102" s="49"/>
      <c r="D102" s="50"/>
      <c r="E102" s="50"/>
      <c r="F102" s="51">
        <f t="shared" ca="1" si="1"/>
        <v>46150</v>
      </c>
      <c r="G102" s="7"/>
      <c r="H102" s="7"/>
    </row>
    <row r="103" spans="2:8" x14ac:dyDescent="0.25">
      <c r="B103" s="41"/>
      <c r="C103" s="49"/>
      <c r="D103" s="50"/>
      <c r="E103" s="50"/>
      <c r="F103" s="51">
        <f t="shared" ca="1" si="1"/>
        <v>46151</v>
      </c>
      <c r="G103" s="7"/>
      <c r="H103" s="7"/>
    </row>
    <row r="104" spans="2:8" x14ac:dyDescent="0.25">
      <c r="B104" s="41"/>
      <c r="C104" s="49"/>
      <c r="D104" s="50"/>
      <c r="E104" s="50"/>
      <c r="F104" s="51">
        <f t="shared" ca="1" si="1"/>
        <v>46152</v>
      </c>
      <c r="G104" s="7"/>
      <c r="H104" s="7"/>
    </row>
    <row r="105" spans="2:8" x14ac:dyDescent="0.25">
      <c r="B105" s="41"/>
      <c r="C105" s="49"/>
      <c r="D105" s="50"/>
      <c r="E105" s="50"/>
      <c r="F105" s="51">
        <f t="shared" ca="1" si="1"/>
        <v>46153</v>
      </c>
      <c r="G105" s="7"/>
      <c r="H105" s="7"/>
    </row>
    <row r="106" spans="2:8" x14ac:dyDescent="0.25">
      <c r="B106" s="41"/>
      <c r="C106" s="49"/>
      <c r="D106" s="50"/>
      <c r="E106" s="50"/>
      <c r="F106" s="51">
        <f t="shared" ca="1" si="1"/>
        <v>46154</v>
      </c>
      <c r="G106" s="7"/>
      <c r="H106" s="7"/>
    </row>
    <row r="107" spans="2:8" x14ac:dyDescent="0.25">
      <c r="B107" s="41"/>
      <c r="C107" s="49"/>
      <c r="D107" s="50"/>
      <c r="E107" s="50"/>
      <c r="F107" s="51">
        <f t="shared" ca="1" si="1"/>
        <v>46155</v>
      </c>
      <c r="G107" s="7"/>
      <c r="H107" s="7"/>
    </row>
    <row r="108" spans="2:8" x14ac:dyDescent="0.25">
      <c r="B108" s="41"/>
      <c r="C108" s="49"/>
      <c r="D108" s="50"/>
      <c r="E108" s="50"/>
      <c r="F108" s="51">
        <f t="shared" ca="1" si="1"/>
        <v>46156</v>
      </c>
      <c r="G108" s="7"/>
      <c r="H108" s="7"/>
    </row>
    <row r="109" spans="2:8" x14ac:dyDescent="0.25">
      <c r="B109" s="41"/>
      <c r="C109" s="49"/>
      <c r="D109" s="50"/>
      <c r="E109" s="50"/>
      <c r="F109" s="51">
        <f t="shared" ca="1" si="1"/>
        <v>46157</v>
      </c>
      <c r="G109" s="7"/>
      <c r="H109" s="7"/>
    </row>
    <row r="110" spans="2:8" x14ac:dyDescent="0.25">
      <c r="B110" s="41"/>
      <c r="C110" s="49"/>
      <c r="D110" s="50"/>
      <c r="E110" s="50"/>
      <c r="F110" s="51">
        <f t="shared" ca="1" si="1"/>
        <v>46158</v>
      </c>
      <c r="G110" s="7"/>
      <c r="H110" s="7"/>
    </row>
    <row r="111" spans="2:8" x14ac:dyDescent="0.25">
      <c r="B111" s="41"/>
      <c r="C111" s="49"/>
      <c r="D111" s="50"/>
      <c r="E111" s="50"/>
      <c r="F111" s="51">
        <f t="shared" ca="1" si="1"/>
        <v>46159</v>
      </c>
      <c r="G111" s="7"/>
      <c r="H111" s="7"/>
    </row>
    <row r="112" spans="2:8" x14ac:dyDescent="0.25">
      <c r="B112" s="41"/>
      <c r="C112" s="49"/>
      <c r="D112" s="50"/>
      <c r="E112" s="50"/>
      <c r="F112" s="51">
        <f t="shared" ca="1" si="1"/>
        <v>46160</v>
      </c>
      <c r="G112" s="7"/>
      <c r="H112" s="7"/>
    </row>
    <row r="113" spans="2:8" x14ac:dyDescent="0.25">
      <c r="B113" s="41"/>
      <c r="C113" s="49"/>
      <c r="D113" s="50"/>
      <c r="E113" s="50"/>
      <c r="F113" s="51">
        <f t="shared" ca="1" si="1"/>
        <v>46161</v>
      </c>
      <c r="G113" s="7"/>
      <c r="H113" s="7"/>
    </row>
    <row r="114" spans="2:8" x14ac:dyDescent="0.25">
      <c r="B114" s="41"/>
      <c r="C114" s="49"/>
      <c r="D114" s="50"/>
      <c r="E114" s="50"/>
      <c r="F114" s="51">
        <f t="shared" ca="1" si="1"/>
        <v>46162</v>
      </c>
      <c r="G114" s="7"/>
      <c r="H114" s="7"/>
    </row>
    <row r="115" spans="2:8" x14ac:dyDescent="0.25">
      <c r="B115" s="41"/>
      <c r="C115" s="49"/>
      <c r="D115" s="50"/>
      <c r="E115" s="50"/>
      <c r="F115" s="51">
        <f t="shared" ca="1" si="1"/>
        <v>46163</v>
      </c>
      <c r="G115" s="7"/>
      <c r="H115" s="7"/>
    </row>
    <row r="116" spans="2:8" x14ac:dyDescent="0.25">
      <c r="B116" s="41"/>
      <c r="C116" s="49"/>
      <c r="D116" s="50"/>
      <c r="E116" s="50"/>
      <c r="F116" s="51">
        <f t="shared" ca="1" si="1"/>
        <v>46164</v>
      </c>
      <c r="G116" s="7"/>
      <c r="H116" s="7"/>
    </row>
    <row r="117" spans="2:8" x14ac:dyDescent="0.25">
      <c r="B117" s="41"/>
      <c r="C117" s="49"/>
      <c r="D117" s="50"/>
      <c r="E117" s="50"/>
      <c r="F117" s="51">
        <f t="shared" ca="1" si="1"/>
        <v>46165</v>
      </c>
      <c r="G117" s="7"/>
      <c r="H117" s="7"/>
    </row>
    <row r="118" spans="2:8" x14ac:dyDescent="0.25">
      <c r="B118" s="41"/>
      <c r="C118" s="49"/>
      <c r="D118" s="50"/>
      <c r="E118" s="50"/>
      <c r="F118" s="51">
        <f t="shared" ca="1" si="1"/>
        <v>46166</v>
      </c>
      <c r="G118" s="7"/>
      <c r="H118" s="7"/>
    </row>
    <row r="119" spans="2:8" x14ac:dyDescent="0.25">
      <c r="B119" s="41"/>
      <c r="C119" s="49"/>
      <c r="D119" s="50"/>
      <c r="E119" s="50"/>
      <c r="F119" s="51">
        <f t="shared" ca="1" si="1"/>
        <v>46167</v>
      </c>
      <c r="G119" s="7"/>
      <c r="H119" s="7"/>
    </row>
    <row r="120" spans="2:8" x14ac:dyDescent="0.25">
      <c r="B120" s="41"/>
      <c r="C120" s="49"/>
      <c r="D120" s="50"/>
      <c r="E120" s="50"/>
      <c r="F120" s="51">
        <f t="shared" ca="1" si="1"/>
        <v>46168</v>
      </c>
      <c r="G120" s="7"/>
      <c r="H120" s="7"/>
    </row>
    <row r="121" spans="2:8" x14ac:dyDescent="0.25">
      <c r="B121" s="41"/>
      <c r="C121" s="49"/>
      <c r="D121" s="50"/>
      <c r="E121" s="50"/>
      <c r="F121" s="51">
        <f t="shared" ca="1" si="1"/>
        <v>46169</v>
      </c>
      <c r="G121" s="7"/>
      <c r="H121" s="7"/>
    </row>
    <row r="122" spans="2:8" x14ac:dyDescent="0.25">
      <c r="B122" s="41"/>
      <c r="C122" s="49"/>
      <c r="D122" s="50"/>
      <c r="E122" s="50"/>
      <c r="F122" s="51">
        <f t="shared" ca="1" si="1"/>
        <v>46170</v>
      </c>
      <c r="G122" s="7"/>
      <c r="H122" s="7"/>
    </row>
    <row r="123" spans="2:8" x14ac:dyDescent="0.25">
      <c r="B123" s="41"/>
      <c r="C123" s="49"/>
      <c r="D123" s="50"/>
      <c r="E123" s="50"/>
      <c r="F123" s="51">
        <f t="shared" ca="1" si="1"/>
        <v>46171</v>
      </c>
      <c r="G123" s="7"/>
      <c r="H123" s="7"/>
    </row>
    <row r="124" spans="2:8" x14ac:dyDescent="0.25">
      <c r="B124" s="41"/>
      <c r="C124" s="49"/>
      <c r="D124" s="50"/>
      <c r="E124" s="50"/>
      <c r="F124" s="51">
        <f t="shared" ca="1" si="1"/>
        <v>46172</v>
      </c>
      <c r="G124" s="7"/>
      <c r="H124" s="7"/>
    </row>
    <row r="125" spans="2:8" x14ac:dyDescent="0.25">
      <c r="B125" s="41"/>
      <c r="C125" s="49"/>
      <c r="D125" s="50"/>
      <c r="E125" s="50"/>
      <c r="F125" s="51">
        <f t="shared" ca="1" si="1"/>
        <v>46173</v>
      </c>
      <c r="G125" s="7"/>
      <c r="H125" s="7"/>
    </row>
    <row r="126" spans="2:8" x14ac:dyDescent="0.25">
      <c r="B126" s="41"/>
      <c r="C126" s="49"/>
      <c r="D126" s="50"/>
      <c r="E126" s="50"/>
      <c r="F126" s="51">
        <f t="shared" ca="1" si="1"/>
        <v>46174</v>
      </c>
      <c r="G126" s="7"/>
      <c r="H126" s="7"/>
    </row>
    <row r="127" spans="2:8" x14ac:dyDescent="0.25">
      <c r="B127" s="41"/>
      <c r="C127" s="49"/>
      <c r="D127" s="50"/>
      <c r="E127" s="50"/>
      <c r="F127" s="51">
        <f t="shared" ca="1" si="1"/>
        <v>46175</v>
      </c>
      <c r="G127" s="7"/>
      <c r="H127" s="7"/>
    </row>
    <row r="128" spans="2:8" x14ac:dyDescent="0.25">
      <c r="B128" s="41"/>
      <c r="C128" s="49"/>
      <c r="D128" s="50"/>
      <c r="E128" s="50"/>
      <c r="F128" s="51">
        <f t="shared" ca="1" si="1"/>
        <v>46176</v>
      </c>
      <c r="G128" s="7"/>
      <c r="H128" s="7"/>
    </row>
    <row r="129" spans="2:8" x14ac:dyDescent="0.25">
      <c r="B129" s="41"/>
      <c r="C129" s="49"/>
      <c r="D129" s="50"/>
      <c r="E129" s="50"/>
      <c r="F129" s="51">
        <f t="shared" ca="1" si="1"/>
        <v>46177</v>
      </c>
      <c r="G129" s="7"/>
      <c r="H129" s="7"/>
    </row>
    <row r="130" spans="2:8" x14ac:dyDescent="0.25">
      <c r="B130" s="41"/>
      <c r="C130" s="49"/>
      <c r="D130" s="50"/>
      <c r="E130" s="50"/>
      <c r="F130" s="51">
        <f t="shared" ca="1" si="1"/>
        <v>46178</v>
      </c>
      <c r="G130" s="7"/>
      <c r="H130" s="7"/>
    </row>
    <row r="131" spans="2:8" x14ac:dyDescent="0.25">
      <c r="B131" s="41"/>
      <c r="C131" s="49"/>
      <c r="D131" s="50"/>
      <c r="E131" s="50"/>
      <c r="F131" s="51">
        <f t="shared" ca="1" si="1"/>
        <v>46179</v>
      </c>
      <c r="G131" s="7"/>
      <c r="H131" s="7"/>
    </row>
    <row r="132" spans="2:8" x14ac:dyDescent="0.25">
      <c r="B132" s="41"/>
      <c r="C132" s="49"/>
      <c r="D132" s="50"/>
      <c r="E132" s="50"/>
      <c r="F132" s="51">
        <f t="shared" ca="1" si="1"/>
        <v>46180</v>
      </c>
      <c r="G132" s="7"/>
      <c r="H132" s="7"/>
    </row>
    <row r="133" spans="2:8" x14ac:dyDescent="0.25">
      <c r="B133" s="41"/>
      <c r="C133" s="49"/>
      <c r="D133" s="50"/>
      <c r="E133" s="50"/>
      <c r="F133" s="51">
        <f t="shared" ca="1" si="1"/>
        <v>46181</v>
      </c>
      <c r="G133" s="7"/>
      <c r="H133" s="7"/>
    </row>
    <row r="134" spans="2:8" x14ac:dyDescent="0.25">
      <c r="B134" s="41"/>
      <c r="C134" s="49"/>
      <c r="D134" s="50"/>
      <c r="E134" s="50"/>
      <c r="F134" s="51">
        <f t="shared" ref="F134:F197" ca="1" si="2">F133+1</f>
        <v>46182</v>
      </c>
      <c r="G134" s="7"/>
      <c r="H134" s="7"/>
    </row>
    <row r="135" spans="2:8" x14ac:dyDescent="0.25">
      <c r="B135" s="41"/>
      <c r="C135" s="49"/>
      <c r="D135" s="50"/>
      <c r="E135" s="50"/>
      <c r="F135" s="51">
        <f t="shared" ca="1" si="2"/>
        <v>46183</v>
      </c>
      <c r="G135" s="7"/>
      <c r="H135" s="7"/>
    </row>
    <row r="136" spans="2:8" x14ac:dyDescent="0.25">
      <c r="B136" s="41"/>
      <c r="C136" s="49"/>
      <c r="D136" s="50"/>
      <c r="E136" s="50"/>
      <c r="F136" s="51">
        <f t="shared" ca="1" si="2"/>
        <v>46184</v>
      </c>
      <c r="G136" s="7"/>
      <c r="H136" s="7"/>
    </row>
    <row r="137" spans="2:8" x14ac:dyDescent="0.25">
      <c r="B137" s="41"/>
      <c r="C137" s="49"/>
      <c r="D137" s="50"/>
      <c r="E137" s="50"/>
      <c r="F137" s="51">
        <f t="shared" ca="1" si="2"/>
        <v>46185</v>
      </c>
      <c r="G137" s="7"/>
      <c r="H137" s="7"/>
    </row>
    <row r="138" spans="2:8" x14ac:dyDescent="0.25">
      <c r="B138" s="41"/>
      <c r="C138" s="49"/>
      <c r="D138" s="50"/>
      <c r="E138" s="50"/>
      <c r="F138" s="51">
        <f t="shared" ca="1" si="2"/>
        <v>46186</v>
      </c>
      <c r="G138" s="7"/>
      <c r="H138" s="7"/>
    </row>
    <row r="139" spans="2:8" x14ac:dyDescent="0.25">
      <c r="B139" s="41"/>
      <c r="C139" s="49"/>
      <c r="D139" s="50"/>
      <c r="E139" s="50"/>
      <c r="F139" s="51">
        <f t="shared" ca="1" si="2"/>
        <v>46187</v>
      </c>
      <c r="G139" s="7"/>
      <c r="H139" s="7"/>
    </row>
    <row r="140" spans="2:8" x14ac:dyDescent="0.25">
      <c r="B140" s="41"/>
      <c r="C140" s="49"/>
      <c r="D140" s="50"/>
      <c r="E140" s="50"/>
      <c r="F140" s="51">
        <f t="shared" ca="1" si="2"/>
        <v>46188</v>
      </c>
      <c r="G140" s="7"/>
      <c r="H140" s="7"/>
    </row>
    <row r="141" spans="2:8" x14ac:dyDescent="0.25">
      <c r="B141" s="41"/>
      <c r="C141" s="49"/>
      <c r="D141" s="50"/>
      <c r="E141" s="50"/>
      <c r="F141" s="51">
        <f t="shared" ca="1" si="2"/>
        <v>46189</v>
      </c>
      <c r="G141" s="7"/>
      <c r="H141" s="7"/>
    </row>
    <row r="142" spans="2:8" x14ac:dyDescent="0.25">
      <c r="B142" s="41"/>
      <c r="C142" s="49"/>
      <c r="D142" s="50"/>
      <c r="E142" s="50"/>
      <c r="F142" s="51">
        <f t="shared" ca="1" si="2"/>
        <v>46190</v>
      </c>
      <c r="G142" s="7"/>
      <c r="H142" s="7"/>
    </row>
    <row r="143" spans="2:8" x14ac:dyDescent="0.25">
      <c r="B143" s="41"/>
      <c r="C143" s="49"/>
      <c r="D143" s="50"/>
      <c r="E143" s="50"/>
      <c r="F143" s="51">
        <f t="shared" ca="1" si="2"/>
        <v>46191</v>
      </c>
      <c r="G143" s="7"/>
      <c r="H143" s="7"/>
    </row>
    <row r="144" spans="2:8" x14ac:dyDescent="0.25">
      <c r="B144" s="41"/>
      <c r="C144" s="49"/>
      <c r="D144" s="50"/>
      <c r="E144" s="50"/>
      <c r="F144" s="51">
        <f t="shared" ca="1" si="2"/>
        <v>46192</v>
      </c>
      <c r="G144" s="7"/>
      <c r="H144" s="7"/>
    </row>
    <row r="145" spans="2:8" x14ac:dyDescent="0.25">
      <c r="B145" s="41"/>
      <c r="C145" s="49"/>
      <c r="D145" s="50"/>
      <c r="E145" s="50"/>
      <c r="F145" s="51">
        <f t="shared" ca="1" si="2"/>
        <v>46193</v>
      </c>
      <c r="G145" s="7"/>
      <c r="H145" s="7"/>
    </row>
    <row r="146" spans="2:8" x14ac:dyDescent="0.25">
      <c r="B146" s="41"/>
      <c r="C146" s="49"/>
      <c r="D146" s="50"/>
      <c r="E146" s="50"/>
      <c r="F146" s="51">
        <f t="shared" ca="1" si="2"/>
        <v>46194</v>
      </c>
      <c r="G146" s="7"/>
      <c r="H146" s="7"/>
    </row>
    <row r="147" spans="2:8" x14ac:dyDescent="0.25">
      <c r="B147" s="41"/>
      <c r="C147" s="49"/>
      <c r="D147" s="50"/>
      <c r="E147" s="50"/>
      <c r="F147" s="51">
        <f t="shared" ca="1" si="2"/>
        <v>46195</v>
      </c>
      <c r="G147" s="7"/>
      <c r="H147" s="7"/>
    </row>
    <row r="148" spans="2:8" x14ac:dyDescent="0.25">
      <c r="B148" s="41"/>
      <c r="C148" s="49"/>
      <c r="D148" s="50"/>
      <c r="E148" s="50"/>
      <c r="F148" s="51">
        <f t="shared" ca="1" si="2"/>
        <v>46196</v>
      </c>
      <c r="G148" s="7"/>
      <c r="H148" s="7"/>
    </row>
    <row r="149" spans="2:8" x14ac:dyDescent="0.25">
      <c r="B149" s="41"/>
      <c r="C149" s="49"/>
      <c r="D149" s="50"/>
      <c r="E149" s="50"/>
      <c r="F149" s="51">
        <f t="shared" ca="1" si="2"/>
        <v>46197</v>
      </c>
      <c r="G149" s="7"/>
      <c r="H149" s="7"/>
    </row>
    <row r="150" spans="2:8" x14ac:dyDescent="0.25">
      <c r="B150" s="41"/>
      <c r="C150" s="49"/>
      <c r="D150" s="50"/>
      <c r="E150" s="50"/>
      <c r="F150" s="51">
        <f t="shared" ca="1" si="2"/>
        <v>46198</v>
      </c>
      <c r="G150" s="7"/>
      <c r="H150" s="7"/>
    </row>
    <row r="151" spans="2:8" x14ac:dyDescent="0.25">
      <c r="B151" s="41"/>
      <c r="C151" s="49"/>
      <c r="D151" s="50"/>
      <c r="E151" s="50"/>
      <c r="F151" s="51">
        <f t="shared" ca="1" si="2"/>
        <v>46199</v>
      </c>
      <c r="G151" s="7"/>
      <c r="H151" s="7"/>
    </row>
    <row r="152" spans="2:8" x14ac:dyDescent="0.25">
      <c r="B152" s="41"/>
      <c r="C152" s="49"/>
      <c r="D152" s="50"/>
      <c r="E152" s="50"/>
      <c r="F152" s="51">
        <f t="shared" ca="1" si="2"/>
        <v>46200</v>
      </c>
      <c r="G152" s="7"/>
      <c r="H152" s="7"/>
    </row>
    <row r="153" spans="2:8" x14ac:dyDescent="0.25">
      <c r="B153" s="41"/>
      <c r="C153" s="49"/>
      <c r="D153" s="50"/>
      <c r="E153" s="50"/>
      <c r="F153" s="51">
        <f t="shared" ca="1" si="2"/>
        <v>46201</v>
      </c>
      <c r="G153" s="7"/>
      <c r="H153" s="7"/>
    </row>
    <row r="154" spans="2:8" x14ac:dyDescent="0.25">
      <c r="B154" s="41"/>
      <c r="C154" s="49"/>
      <c r="D154" s="50"/>
      <c r="E154" s="50"/>
      <c r="F154" s="51">
        <f t="shared" ca="1" si="2"/>
        <v>46202</v>
      </c>
      <c r="G154" s="7"/>
      <c r="H154" s="7"/>
    </row>
    <row r="155" spans="2:8" x14ac:dyDescent="0.25">
      <c r="B155" s="41"/>
      <c r="C155" s="49"/>
      <c r="D155" s="50"/>
      <c r="E155" s="50"/>
      <c r="F155" s="51">
        <f t="shared" ca="1" si="2"/>
        <v>46203</v>
      </c>
      <c r="G155" s="7"/>
      <c r="H155" s="7"/>
    </row>
    <row r="156" spans="2:8" x14ac:dyDescent="0.25">
      <c r="B156" s="41"/>
      <c r="C156" s="49"/>
      <c r="D156" s="50"/>
      <c r="E156" s="50"/>
      <c r="F156" s="51">
        <f t="shared" ca="1" si="2"/>
        <v>46204</v>
      </c>
      <c r="G156" s="7"/>
      <c r="H156" s="7"/>
    </row>
    <row r="157" spans="2:8" x14ac:dyDescent="0.25">
      <c r="B157" s="41"/>
      <c r="C157" s="49"/>
      <c r="D157" s="50"/>
      <c r="E157" s="50"/>
      <c r="F157" s="51">
        <f t="shared" ca="1" si="2"/>
        <v>46205</v>
      </c>
      <c r="G157" s="7"/>
      <c r="H157" s="7"/>
    </row>
    <row r="158" spans="2:8" x14ac:dyDescent="0.25">
      <c r="B158" s="41"/>
      <c r="C158" s="49"/>
      <c r="D158" s="50"/>
      <c r="E158" s="50"/>
      <c r="F158" s="51">
        <f t="shared" ca="1" si="2"/>
        <v>46206</v>
      </c>
      <c r="G158" s="7"/>
      <c r="H158" s="7"/>
    </row>
    <row r="159" spans="2:8" x14ac:dyDescent="0.25">
      <c r="B159" s="41"/>
      <c r="C159" s="49"/>
      <c r="D159" s="50"/>
      <c r="E159" s="50"/>
      <c r="F159" s="51">
        <f t="shared" ca="1" si="2"/>
        <v>46207</v>
      </c>
      <c r="G159" s="7"/>
      <c r="H159" s="7"/>
    </row>
    <row r="160" spans="2:8" x14ac:dyDescent="0.25">
      <c r="B160" s="41"/>
      <c r="C160" s="49"/>
      <c r="D160" s="50"/>
      <c r="E160" s="50"/>
      <c r="F160" s="51">
        <f t="shared" ca="1" si="2"/>
        <v>46208</v>
      </c>
      <c r="G160" s="7"/>
      <c r="H160" s="7"/>
    </row>
    <row r="161" spans="2:8" x14ac:dyDescent="0.25">
      <c r="B161" s="41"/>
      <c r="C161" s="49"/>
      <c r="D161" s="50"/>
      <c r="E161" s="50"/>
      <c r="F161" s="51">
        <f t="shared" ca="1" si="2"/>
        <v>46209</v>
      </c>
      <c r="G161" s="7"/>
      <c r="H161" s="7"/>
    </row>
    <row r="162" spans="2:8" x14ac:dyDescent="0.25">
      <c r="B162" s="41"/>
      <c r="C162" s="49"/>
      <c r="D162" s="50"/>
      <c r="E162" s="50"/>
      <c r="F162" s="51">
        <f t="shared" ca="1" si="2"/>
        <v>46210</v>
      </c>
      <c r="G162" s="7"/>
      <c r="H162" s="7"/>
    </row>
    <row r="163" spans="2:8" x14ac:dyDescent="0.25">
      <c r="B163" s="41"/>
      <c r="C163" s="49"/>
      <c r="D163" s="50"/>
      <c r="E163" s="50"/>
      <c r="F163" s="51">
        <f t="shared" ca="1" si="2"/>
        <v>46211</v>
      </c>
      <c r="G163" s="7"/>
      <c r="H163" s="7"/>
    </row>
    <row r="164" spans="2:8" x14ac:dyDescent="0.25">
      <c r="B164" s="41"/>
      <c r="C164" s="49"/>
      <c r="D164" s="50"/>
      <c r="E164" s="50"/>
      <c r="F164" s="51">
        <f t="shared" ca="1" si="2"/>
        <v>46212</v>
      </c>
      <c r="G164" s="7"/>
      <c r="H164" s="7"/>
    </row>
    <row r="165" spans="2:8" x14ac:dyDescent="0.25">
      <c r="B165" s="41"/>
      <c r="C165" s="49"/>
      <c r="D165" s="50"/>
      <c r="E165" s="50"/>
      <c r="F165" s="51">
        <f t="shared" ca="1" si="2"/>
        <v>46213</v>
      </c>
      <c r="G165" s="7"/>
      <c r="H165" s="7"/>
    </row>
    <row r="166" spans="2:8" x14ac:dyDescent="0.25">
      <c r="B166" s="41"/>
      <c r="C166" s="49"/>
      <c r="D166" s="50"/>
      <c r="E166" s="50"/>
      <c r="F166" s="51">
        <f t="shared" ca="1" si="2"/>
        <v>46214</v>
      </c>
      <c r="G166" s="7"/>
      <c r="H166" s="7"/>
    </row>
    <row r="167" spans="2:8" x14ac:dyDescent="0.25">
      <c r="B167" s="41"/>
      <c r="C167" s="49"/>
      <c r="D167" s="50"/>
      <c r="E167" s="50"/>
      <c r="F167" s="51">
        <f t="shared" ca="1" si="2"/>
        <v>46215</v>
      </c>
      <c r="G167" s="7"/>
      <c r="H167" s="7"/>
    </row>
    <row r="168" spans="2:8" x14ac:dyDescent="0.25">
      <c r="B168" s="41"/>
      <c r="C168" s="49"/>
      <c r="D168" s="50"/>
      <c r="E168" s="50"/>
      <c r="F168" s="51">
        <f t="shared" ca="1" si="2"/>
        <v>46216</v>
      </c>
      <c r="G168" s="7"/>
      <c r="H168" s="7"/>
    </row>
    <row r="169" spans="2:8" x14ac:dyDescent="0.25">
      <c r="B169" s="41"/>
      <c r="C169" s="49"/>
      <c r="D169" s="50"/>
      <c r="E169" s="50"/>
      <c r="F169" s="51">
        <f t="shared" ca="1" si="2"/>
        <v>46217</v>
      </c>
      <c r="G169" s="7"/>
      <c r="H169" s="7"/>
    </row>
    <row r="170" spans="2:8" x14ac:dyDescent="0.25">
      <c r="B170" s="41"/>
      <c r="C170" s="49"/>
      <c r="D170" s="50"/>
      <c r="E170" s="50"/>
      <c r="F170" s="51">
        <f t="shared" ca="1" si="2"/>
        <v>46218</v>
      </c>
      <c r="G170" s="7"/>
      <c r="H170" s="7"/>
    </row>
    <row r="171" spans="2:8" x14ac:dyDescent="0.25">
      <c r="B171" s="41"/>
      <c r="C171" s="49"/>
      <c r="D171" s="50"/>
      <c r="E171" s="50"/>
      <c r="F171" s="51">
        <f t="shared" ca="1" si="2"/>
        <v>46219</v>
      </c>
      <c r="G171" s="7"/>
      <c r="H171" s="7"/>
    </row>
    <row r="172" spans="2:8" x14ac:dyDescent="0.25">
      <c r="B172" s="41"/>
      <c r="C172" s="49"/>
      <c r="D172" s="50"/>
      <c r="E172" s="50"/>
      <c r="F172" s="51">
        <f t="shared" ca="1" si="2"/>
        <v>46220</v>
      </c>
      <c r="G172" s="7"/>
      <c r="H172" s="7"/>
    </row>
    <row r="173" spans="2:8" x14ac:dyDescent="0.25">
      <c r="B173" s="41"/>
      <c r="C173" s="49"/>
      <c r="D173" s="50"/>
      <c r="E173" s="50"/>
      <c r="F173" s="51">
        <f t="shared" ca="1" si="2"/>
        <v>46221</v>
      </c>
      <c r="G173" s="7"/>
      <c r="H173" s="7"/>
    </row>
    <row r="174" spans="2:8" x14ac:dyDescent="0.25">
      <c r="B174" s="41"/>
      <c r="C174" s="49"/>
      <c r="D174" s="50"/>
      <c r="E174" s="50"/>
      <c r="F174" s="51">
        <f t="shared" ca="1" si="2"/>
        <v>46222</v>
      </c>
      <c r="G174" s="7"/>
      <c r="H174" s="7"/>
    </row>
    <row r="175" spans="2:8" x14ac:dyDescent="0.25">
      <c r="B175" s="41"/>
      <c r="C175" s="49"/>
      <c r="D175" s="50"/>
      <c r="E175" s="50"/>
      <c r="F175" s="51">
        <f t="shared" ca="1" si="2"/>
        <v>46223</v>
      </c>
      <c r="G175" s="7"/>
      <c r="H175" s="7"/>
    </row>
    <row r="176" spans="2:8" x14ac:dyDescent="0.25">
      <c r="B176" s="41"/>
      <c r="C176" s="49"/>
      <c r="D176" s="50"/>
      <c r="E176" s="50"/>
      <c r="F176" s="51">
        <f t="shared" ca="1" si="2"/>
        <v>46224</v>
      </c>
      <c r="G176" s="7"/>
      <c r="H176" s="7"/>
    </row>
    <row r="177" spans="2:8" x14ac:dyDescent="0.25">
      <c r="B177" s="41"/>
      <c r="C177" s="49"/>
      <c r="D177" s="50"/>
      <c r="E177" s="50"/>
      <c r="F177" s="51">
        <f t="shared" ca="1" si="2"/>
        <v>46225</v>
      </c>
      <c r="G177" s="7"/>
      <c r="H177" s="7"/>
    </row>
    <row r="178" spans="2:8" x14ac:dyDescent="0.25">
      <c r="B178" s="41"/>
      <c r="C178" s="49"/>
      <c r="D178" s="50"/>
      <c r="E178" s="50"/>
      <c r="F178" s="51">
        <f t="shared" ca="1" si="2"/>
        <v>46226</v>
      </c>
      <c r="G178" s="7"/>
      <c r="H178" s="7"/>
    </row>
    <row r="179" spans="2:8" x14ac:dyDescent="0.25">
      <c r="B179" s="41"/>
      <c r="C179" s="49"/>
      <c r="D179" s="50"/>
      <c r="E179" s="50"/>
      <c r="F179" s="51">
        <f t="shared" ca="1" si="2"/>
        <v>46227</v>
      </c>
      <c r="G179" s="7"/>
      <c r="H179" s="7"/>
    </row>
    <row r="180" spans="2:8" x14ac:dyDescent="0.25">
      <c r="B180" s="41"/>
      <c r="C180" s="49"/>
      <c r="D180" s="50"/>
      <c r="E180" s="50"/>
      <c r="F180" s="51">
        <f t="shared" ca="1" si="2"/>
        <v>46228</v>
      </c>
      <c r="G180" s="7"/>
      <c r="H180" s="7"/>
    </row>
    <row r="181" spans="2:8" x14ac:dyDescent="0.25">
      <c r="B181" s="41"/>
      <c r="C181" s="49"/>
      <c r="D181" s="50"/>
      <c r="E181" s="50"/>
      <c r="F181" s="51">
        <f t="shared" ca="1" si="2"/>
        <v>46229</v>
      </c>
      <c r="G181" s="7"/>
      <c r="H181" s="7"/>
    </row>
    <row r="182" spans="2:8" x14ac:dyDescent="0.25">
      <c r="B182" s="41"/>
      <c r="C182" s="49"/>
      <c r="D182" s="50"/>
      <c r="E182" s="50"/>
      <c r="F182" s="51">
        <f t="shared" ca="1" si="2"/>
        <v>46230</v>
      </c>
      <c r="G182" s="7"/>
      <c r="H182" s="7"/>
    </row>
    <row r="183" spans="2:8" x14ac:dyDescent="0.25">
      <c r="B183" s="41"/>
      <c r="C183" s="49"/>
      <c r="D183" s="50"/>
      <c r="E183" s="50"/>
      <c r="F183" s="51">
        <f t="shared" ca="1" si="2"/>
        <v>46231</v>
      </c>
      <c r="G183" s="7"/>
      <c r="H183" s="7"/>
    </row>
    <row r="184" spans="2:8" x14ac:dyDescent="0.25">
      <c r="B184" s="41"/>
      <c r="C184" s="49"/>
      <c r="D184" s="50"/>
      <c r="E184" s="50"/>
      <c r="F184" s="51">
        <f t="shared" ca="1" si="2"/>
        <v>46232</v>
      </c>
      <c r="G184" s="7"/>
      <c r="H184" s="7"/>
    </row>
    <row r="185" spans="2:8" x14ac:dyDescent="0.25">
      <c r="B185" s="41"/>
      <c r="C185" s="49"/>
      <c r="D185" s="50"/>
      <c r="E185" s="50"/>
      <c r="F185" s="51">
        <f t="shared" ca="1" si="2"/>
        <v>46233</v>
      </c>
      <c r="G185" s="7"/>
      <c r="H185" s="7"/>
    </row>
    <row r="186" spans="2:8" x14ac:dyDescent="0.25">
      <c r="B186" s="41"/>
      <c r="C186" s="49"/>
      <c r="D186" s="50"/>
      <c r="E186" s="50"/>
      <c r="F186" s="51">
        <f t="shared" ca="1" si="2"/>
        <v>46234</v>
      </c>
      <c r="G186" s="7"/>
      <c r="H186" s="7"/>
    </row>
    <row r="187" spans="2:8" x14ac:dyDescent="0.25">
      <c r="B187" s="41"/>
      <c r="C187" s="49"/>
      <c r="D187" s="50"/>
      <c r="E187" s="50"/>
      <c r="F187" s="51">
        <f t="shared" ca="1" si="2"/>
        <v>46235</v>
      </c>
      <c r="G187" s="7"/>
      <c r="H187" s="7"/>
    </row>
    <row r="188" spans="2:8" x14ac:dyDescent="0.25">
      <c r="B188" s="41"/>
      <c r="C188" s="49"/>
      <c r="D188" s="50"/>
      <c r="E188" s="50"/>
      <c r="F188" s="51">
        <f t="shared" ca="1" si="2"/>
        <v>46236</v>
      </c>
      <c r="G188" s="7"/>
      <c r="H188" s="7"/>
    </row>
    <row r="189" spans="2:8" x14ac:dyDescent="0.25">
      <c r="B189" s="41"/>
      <c r="C189" s="49"/>
      <c r="D189" s="50"/>
      <c r="E189" s="50"/>
      <c r="F189" s="51">
        <f t="shared" ca="1" si="2"/>
        <v>46237</v>
      </c>
      <c r="G189" s="7"/>
      <c r="H189" s="7"/>
    </row>
    <row r="190" spans="2:8" x14ac:dyDescent="0.25">
      <c r="B190" s="41"/>
      <c r="C190" s="49"/>
      <c r="D190" s="50"/>
      <c r="E190" s="50"/>
      <c r="F190" s="51">
        <f t="shared" ca="1" si="2"/>
        <v>46238</v>
      </c>
      <c r="G190" s="7"/>
      <c r="H190" s="7"/>
    </row>
    <row r="191" spans="2:8" x14ac:dyDescent="0.25">
      <c r="B191" s="41"/>
      <c r="C191" s="49"/>
      <c r="D191" s="50"/>
      <c r="E191" s="50"/>
      <c r="F191" s="51">
        <f t="shared" ca="1" si="2"/>
        <v>46239</v>
      </c>
      <c r="G191" s="7"/>
      <c r="H191" s="7"/>
    </row>
    <row r="192" spans="2:8" x14ac:dyDescent="0.25">
      <c r="B192" s="41"/>
      <c r="C192" s="49"/>
      <c r="D192" s="50"/>
      <c r="E192" s="50"/>
      <c r="F192" s="51">
        <f t="shared" ca="1" si="2"/>
        <v>46240</v>
      </c>
      <c r="G192" s="7"/>
      <c r="H192" s="7"/>
    </row>
    <row r="193" spans="2:8" x14ac:dyDescent="0.25">
      <c r="B193" s="41"/>
      <c r="C193" s="49"/>
      <c r="D193" s="50"/>
      <c r="E193" s="50"/>
      <c r="F193" s="51">
        <f t="shared" ca="1" si="2"/>
        <v>46241</v>
      </c>
      <c r="G193" s="7"/>
      <c r="H193" s="7"/>
    </row>
    <row r="194" spans="2:8" x14ac:dyDescent="0.25">
      <c r="B194" s="41"/>
      <c r="C194" s="49"/>
      <c r="D194" s="50"/>
      <c r="E194" s="50"/>
      <c r="F194" s="51">
        <f t="shared" ca="1" si="2"/>
        <v>46242</v>
      </c>
      <c r="G194" s="7"/>
      <c r="H194" s="7"/>
    </row>
    <row r="195" spans="2:8" x14ac:dyDescent="0.25">
      <c r="B195" s="41"/>
      <c r="C195" s="49"/>
      <c r="D195" s="50"/>
      <c r="E195" s="50"/>
      <c r="F195" s="51">
        <f t="shared" ca="1" si="2"/>
        <v>46243</v>
      </c>
      <c r="G195" s="7"/>
      <c r="H195" s="7"/>
    </row>
    <row r="196" spans="2:8" x14ac:dyDescent="0.25">
      <c r="B196" s="41"/>
      <c r="C196" s="49"/>
      <c r="D196" s="50"/>
      <c r="E196" s="50"/>
      <c r="F196" s="51">
        <f t="shared" ca="1" si="2"/>
        <v>46244</v>
      </c>
      <c r="G196" s="7"/>
      <c r="H196" s="7"/>
    </row>
    <row r="197" spans="2:8" x14ac:dyDescent="0.25">
      <c r="B197" s="41"/>
      <c r="C197" s="49"/>
      <c r="D197" s="50"/>
      <c r="E197" s="50"/>
      <c r="F197" s="51">
        <f t="shared" ca="1" si="2"/>
        <v>46245</v>
      </c>
      <c r="G197" s="7"/>
      <c r="H197" s="7"/>
    </row>
    <row r="198" spans="2:8" x14ac:dyDescent="0.25">
      <c r="B198" s="41"/>
      <c r="C198" s="49"/>
      <c r="D198" s="50"/>
      <c r="E198" s="50"/>
      <c r="F198" s="51">
        <f t="shared" ref="F198:F261" ca="1" si="3">F197+1</f>
        <v>46246</v>
      </c>
      <c r="G198" s="7"/>
      <c r="H198" s="7"/>
    </row>
    <row r="199" spans="2:8" x14ac:dyDescent="0.25">
      <c r="B199" s="41"/>
      <c r="C199" s="49"/>
      <c r="D199" s="50"/>
      <c r="E199" s="50"/>
      <c r="F199" s="51">
        <f t="shared" ca="1" si="3"/>
        <v>46247</v>
      </c>
      <c r="G199" s="7"/>
      <c r="H199" s="7"/>
    </row>
    <row r="200" spans="2:8" x14ac:dyDescent="0.25">
      <c r="B200" s="41"/>
      <c r="C200" s="49"/>
      <c r="D200" s="50"/>
      <c r="E200" s="50"/>
      <c r="F200" s="51">
        <f t="shared" ca="1" si="3"/>
        <v>46248</v>
      </c>
      <c r="G200" s="7"/>
      <c r="H200" s="7"/>
    </row>
    <row r="201" spans="2:8" x14ac:dyDescent="0.25">
      <c r="B201" s="41"/>
      <c r="C201" s="49"/>
      <c r="D201" s="50"/>
      <c r="E201" s="50"/>
      <c r="F201" s="51">
        <f t="shared" ca="1" si="3"/>
        <v>46249</v>
      </c>
      <c r="G201" s="7"/>
      <c r="H201" s="7"/>
    </row>
    <row r="202" spans="2:8" x14ac:dyDescent="0.25">
      <c r="B202" s="41"/>
      <c r="C202" s="49"/>
      <c r="D202" s="50"/>
      <c r="E202" s="50"/>
      <c r="F202" s="51">
        <f t="shared" ca="1" si="3"/>
        <v>46250</v>
      </c>
      <c r="G202" s="7"/>
      <c r="H202" s="7"/>
    </row>
    <row r="203" spans="2:8" x14ac:dyDescent="0.25">
      <c r="B203" s="41"/>
      <c r="C203" s="49"/>
      <c r="D203" s="50"/>
      <c r="E203" s="50"/>
      <c r="F203" s="51">
        <f t="shared" ca="1" si="3"/>
        <v>46251</v>
      </c>
      <c r="G203" s="7"/>
      <c r="H203" s="7"/>
    </row>
    <row r="204" spans="2:8" x14ac:dyDescent="0.25">
      <c r="B204" s="41"/>
      <c r="C204" s="49"/>
      <c r="D204" s="50"/>
      <c r="E204" s="50"/>
      <c r="F204" s="51">
        <f t="shared" ca="1" si="3"/>
        <v>46252</v>
      </c>
      <c r="G204" s="7"/>
      <c r="H204" s="7"/>
    </row>
    <row r="205" spans="2:8" x14ac:dyDescent="0.25">
      <c r="B205" s="41"/>
      <c r="C205" s="49"/>
      <c r="D205" s="50"/>
      <c r="E205" s="50"/>
      <c r="F205" s="51">
        <f t="shared" ca="1" si="3"/>
        <v>46253</v>
      </c>
      <c r="G205" s="7"/>
      <c r="H205" s="7"/>
    </row>
    <row r="206" spans="2:8" x14ac:dyDescent="0.25">
      <c r="B206" s="41"/>
      <c r="C206" s="49"/>
      <c r="D206" s="50"/>
      <c r="E206" s="50"/>
      <c r="F206" s="51">
        <f t="shared" ca="1" si="3"/>
        <v>46254</v>
      </c>
      <c r="G206" s="7"/>
      <c r="H206" s="7"/>
    </row>
    <row r="207" spans="2:8" x14ac:dyDescent="0.25">
      <c r="B207" s="41"/>
      <c r="C207" s="49"/>
      <c r="D207" s="50"/>
      <c r="E207" s="50"/>
      <c r="F207" s="51">
        <f t="shared" ca="1" si="3"/>
        <v>46255</v>
      </c>
      <c r="G207" s="7"/>
      <c r="H207" s="7"/>
    </row>
    <row r="208" spans="2:8" x14ac:dyDescent="0.25">
      <c r="B208" s="41"/>
      <c r="C208" s="49"/>
      <c r="D208" s="50"/>
      <c r="E208" s="50"/>
      <c r="F208" s="51">
        <f t="shared" ca="1" si="3"/>
        <v>46256</v>
      </c>
      <c r="G208" s="7"/>
      <c r="H208" s="7"/>
    </row>
    <row r="209" spans="2:8" x14ac:dyDescent="0.25">
      <c r="B209" s="41"/>
      <c r="C209" s="49"/>
      <c r="D209" s="50"/>
      <c r="E209" s="50"/>
      <c r="F209" s="51">
        <f t="shared" ca="1" si="3"/>
        <v>46257</v>
      </c>
      <c r="G209" s="7"/>
      <c r="H209" s="7"/>
    </row>
    <row r="210" spans="2:8" x14ac:dyDescent="0.25">
      <c r="B210" s="41"/>
      <c r="C210" s="49"/>
      <c r="D210" s="50"/>
      <c r="E210" s="50"/>
      <c r="F210" s="51">
        <f t="shared" ca="1" si="3"/>
        <v>46258</v>
      </c>
      <c r="G210" s="7"/>
      <c r="H210" s="7"/>
    </row>
    <row r="211" spans="2:8" x14ac:dyDescent="0.25">
      <c r="B211" s="41"/>
      <c r="C211" s="49"/>
      <c r="D211" s="50"/>
      <c r="E211" s="50"/>
      <c r="F211" s="51">
        <f t="shared" ca="1" si="3"/>
        <v>46259</v>
      </c>
      <c r="G211" s="7"/>
      <c r="H211" s="7"/>
    </row>
    <row r="212" spans="2:8" x14ac:dyDescent="0.25">
      <c r="B212" s="41"/>
      <c r="C212" s="49"/>
      <c r="D212" s="50"/>
      <c r="E212" s="50"/>
      <c r="F212" s="51">
        <f t="shared" ca="1" si="3"/>
        <v>46260</v>
      </c>
      <c r="G212" s="7"/>
      <c r="H212" s="7"/>
    </row>
    <row r="213" spans="2:8" x14ac:dyDescent="0.25">
      <c r="B213" s="41"/>
      <c r="C213" s="49"/>
      <c r="D213" s="50"/>
      <c r="E213" s="50"/>
      <c r="F213" s="51">
        <f t="shared" ca="1" si="3"/>
        <v>46261</v>
      </c>
      <c r="G213" s="7"/>
      <c r="H213" s="7"/>
    </row>
    <row r="214" spans="2:8" x14ac:dyDescent="0.25">
      <c r="B214" s="41"/>
      <c r="C214" s="49"/>
      <c r="D214" s="50"/>
      <c r="E214" s="50"/>
      <c r="F214" s="51">
        <f t="shared" ca="1" si="3"/>
        <v>46262</v>
      </c>
      <c r="G214" s="7"/>
      <c r="H214" s="7"/>
    </row>
    <row r="215" spans="2:8" x14ac:dyDescent="0.25">
      <c r="B215" s="41"/>
      <c r="C215" s="49"/>
      <c r="D215" s="50"/>
      <c r="E215" s="50"/>
      <c r="F215" s="51">
        <f t="shared" ca="1" si="3"/>
        <v>46263</v>
      </c>
      <c r="G215" s="7"/>
      <c r="H215" s="7"/>
    </row>
    <row r="216" spans="2:8" x14ac:dyDescent="0.25">
      <c r="B216" s="41"/>
      <c r="C216" s="49"/>
      <c r="D216" s="50"/>
      <c r="E216" s="50"/>
      <c r="F216" s="51">
        <f t="shared" ca="1" si="3"/>
        <v>46264</v>
      </c>
      <c r="G216" s="7"/>
      <c r="H216" s="7"/>
    </row>
    <row r="217" spans="2:8" x14ac:dyDescent="0.25">
      <c r="B217" s="41"/>
      <c r="C217" s="49"/>
      <c r="D217" s="50"/>
      <c r="E217" s="50"/>
      <c r="F217" s="51">
        <f t="shared" ca="1" si="3"/>
        <v>46265</v>
      </c>
      <c r="G217" s="7"/>
      <c r="H217" s="7"/>
    </row>
    <row r="218" spans="2:8" x14ac:dyDescent="0.25">
      <c r="B218" s="41"/>
      <c r="C218" s="49"/>
      <c r="D218" s="50"/>
      <c r="E218" s="50"/>
      <c r="F218" s="51">
        <f t="shared" ca="1" si="3"/>
        <v>46266</v>
      </c>
      <c r="G218" s="7"/>
      <c r="H218" s="7"/>
    </row>
    <row r="219" spans="2:8" x14ac:dyDescent="0.25">
      <c r="B219" s="41"/>
      <c r="C219" s="49"/>
      <c r="D219" s="50"/>
      <c r="E219" s="50"/>
      <c r="F219" s="51">
        <f t="shared" ca="1" si="3"/>
        <v>46267</v>
      </c>
      <c r="G219" s="7"/>
      <c r="H219" s="7"/>
    </row>
    <row r="220" spans="2:8" x14ac:dyDescent="0.25">
      <c r="B220" s="41"/>
      <c r="C220" s="49"/>
      <c r="D220" s="50"/>
      <c r="E220" s="50"/>
      <c r="F220" s="51">
        <f t="shared" ca="1" si="3"/>
        <v>46268</v>
      </c>
      <c r="G220" s="7"/>
      <c r="H220" s="7"/>
    </row>
    <row r="221" spans="2:8" x14ac:dyDescent="0.25">
      <c r="B221" s="41"/>
      <c r="C221" s="49"/>
      <c r="D221" s="50"/>
      <c r="E221" s="50"/>
      <c r="F221" s="51">
        <f t="shared" ca="1" si="3"/>
        <v>46269</v>
      </c>
      <c r="G221" s="7"/>
      <c r="H221" s="7"/>
    </row>
    <row r="222" spans="2:8" x14ac:dyDescent="0.25">
      <c r="B222" s="41"/>
      <c r="C222" s="49"/>
      <c r="D222" s="50"/>
      <c r="E222" s="50"/>
      <c r="F222" s="51">
        <f t="shared" ca="1" si="3"/>
        <v>46270</v>
      </c>
      <c r="G222" s="7"/>
      <c r="H222" s="7"/>
    </row>
    <row r="223" spans="2:8" x14ac:dyDescent="0.25">
      <c r="B223" s="41"/>
      <c r="C223" s="49"/>
      <c r="D223" s="50"/>
      <c r="E223" s="50"/>
      <c r="F223" s="51">
        <f t="shared" ca="1" si="3"/>
        <v>46271</v>
      </c>
      <c r="G223" s="7"/>
      <c r="H223" s="7"/>
    </row>
    <row r="224" spans="2:8" x14ac:dyDescent="0.25">
      <c r="B224" s="41"/>
      <c r="C224" s="49"/>
      <c r="D224" s="50"/>
      <c r="E224" s="50"/>
      <c r="F224" s="51">
        <f t="shared" ca="1" si="3"/>
        <v>46272</v>
      </c>
      <c r="G224" s="7"/>
      <c r="H224" s="7"/>
    </row>
    <row r="225" spans="2:8" x14ac:dyDescent="0.25">
      <c r="B225" s="41"/>
      <c r="C225" s="49"/>
      <c r="D225" s="50"/>
      <c r="E225" s="50"/>
      <c r="F225" s="51">
        <f t="shared" ca="1" si="3"/>
        <v>46273</v>
      </c>
      <c r="G225" s="7"/>
      <c r="H225" s="7"/>
    </row>
    <row r="226" spans="2:8" x14ac:dyDescent="0.25">
      <c r="B226" s="41"/>
      <c r="C226" s="49"/>
      <c r="D226" s="50"/>
      <c r="E226" s="50"/>
      <c r="F226" s="51">
        <f t="shared" ca="1" si="3"/>
        <v>46274</v>
      </c>
      <c r="G226" s="7"/>
      <c r="H226" s="7"/>
    </row>
    <row r="227" spans="2:8" x14ac:dyDescent="0.25">
      <c r="B227" s="41"/>
      <c r="C227" s="49"/>
      <c r="D227" s="50"/>
      <c r="E227" s="50"/>
      <c r="F227" s="51">
        <f t="shared" ca="1" si="3"/>
        <v>46275</v>
      </c>
      <c r="G227" s="7"/>
      <c r="H227" s="7"/>
    </row>
    <row r="228" spans="2:8" x14ac:dyDescent="0.25">
      <c r="B228" s="41"/>
      <c r="C228" s="49"/>
      <c r="D228" s="50"/>
      <c r="E228" s="50"/>
      <c r="F228" s="51">
        <f t="shared" ca="1" si="3"/>
        <v>46276</v>
      </c>
      <c r="G228" s="7"/>
      <c r="H228" s="7"/>
    </row>
    <row r="229" spans="2:8" x14ac:dyDescent="0.25">
      <c r="B229" s="41"/>
      <c r="C229" s="49"/>
      <c r="D229" s="50"/>
      <c r="E229" s="50"/>
      <c r="F229" s="51">
        <f t="shared" ca="1" si="3"/>
        <v>46277</v>
      </c>
      <c r="G229" s="7"/>
      <c r="H229" s="7"/>
    </row>
    <row r="230" spans="2:8" x14ac:dyDescent="0.25">
      <c r="B230" s="41"/>
      <c r="C230" s="49"/>
      <c r="D230" s="50"/>
      <c r="E230" s="50"/>
      <c r="F230" s="51">
        <f t="shared" ca="1" si="3"/>
        <v>46278</v>
      </c>
      <c r="G230" s="7"/>
      <c r="H230" s="7"/>
    </row>
    <row r="231" spans="2:8" x14ac:dyDescent="0.25">
      <c r="B231" s="41"/>
      <c r="C231" s="49"/>
      <c r="D231" s="50"/>
      <c r="E231" s="50"/>
      <c r="F231" s="51">
        <f t="shared" ca="1" si="3"/>
        <v>46279</v>
      </c>
      <c r="G231" s="7"/>
      <c r="H231" s="7"/>
    </row>
    <row r="232" spans="2:8" x14ac:dyDescent="0.25">
      <c r="B232" s="41"/>
      <c r="C232" s="49"/>
      <c r="D232" s="50"/>
      <c r="E232" s="50"/>
      <c r="F232" s="51">
        <f t="shared" ca="1" si="3"/>
        <v>46280</v>
      </c>
      <c r="G232" s="7"/>
      <c r="H232" s="7"/>
    </row>
    <row r="233" spans="2:8" x14ac:dyDescent="0.25">
      <c r="B233" s="41"/>
      <c r="C233" s="49"/>
      <c r="D233" s="50"/>
      <c r="E233" s="50"/>
      <c r="F233" s="51">
        <f t="shared" ca="1" si="3"/>
        <v>46281</v>
      </c>
      <c r="G233" s="7"/>
      <c r="H233" s="7"/>
    </row>
    <row r="234" spans="2:8" x14ac:dyDescent="0.25">
      <c r="B234" s="41"/>
      <c r="C234" s="49"/>
      <c r="D234" s="50"/>
      <c r="E234" s="50"/>
      <c r="F234" s="51">
        <f t="shared" ca="1" si="3"/>
        <v>46282</v>
      </c>
      <c r="G234" s="7"/>
      <c r="H234" s="7"/>
    </row>
    <row r="235" spans="2:8" x14ac:dyDescent="0.25">
      <c r="B235" s="41"/>
      <c r="C235" s="49"/>
      <c r="D235" s="50"/>
      <c r="E235" s="50"/>
      <c r="F235" s="51">
        <f t="shared" ca="1" si="3"/>
        <v>46283</v>
      </c>
      <c r="G235" s="7"/>
      <c r="H235" s="7"/>
    </row>
    <row r="236" spans="2:8" x14ac:dyDescent="0.25">
      <c r="B236" s="41"/>
      <c r="C236" s="49"/>
      <c r="D236" s="50"/>
      <c r="E236" s="50"/>
      <c r="F236" s="51">
        <f t="shared" ca="1" si="3"/>
        <v>46284</v>
      </c>
      <c r="G236" s="7"/>
      <c r="H236" s="7"/>
    </row>
    <row r="237" spans="2:8" x14ac:dyDescent="0.25">
      <c r="B237" s="41"/>
      <c r="C237" s="49"/>
      <c r="D237" s="50"/>
      <c r="E237" s="50"/>
      <c r="F237" s="51">
        <f t="shared" ca="1" si="3"/>
        <v>46285</v>
      </c>
      <c r="G237" s="7"/>
      <c r="H237" s="7"/>
    </row>
    <row r="238" spans="2:8" x14ac:dyDescent="0.25">
      <c r="B238" s="41"/>
      <c r="C238" s="49"/>
      <c r="D238" s="50"/>
      <c r="E238" s="50"/>
      <c r="F238" s="51">
        <f t="shared" ca="1" si="3"/>
        <v>46286</v>
      </c>
      <c r="G238" s="7"/>
      <c r="H238" s="7"/>
    </row>
    <row r="239" spans="2:8" x14ac:dyDescent="0.25">
      <c r="B239" s="41"/>
      <c r="C239" s="49"/>
      <c r="D239" s="50"/>
      <c r="E239" s="50"/>
      <c r="F239" s="51">
        <f t="shared" ca="1" si="3"/>
        <v>46287</v>
      </c>
      <c r="G239" s="7"/>
      <c r="H239" s="7"/>
    </row>
    <row r="240" spans="2:8" x14ac:dyDescent="0.25">
      <c r="B240" s="41"/>
      <c r="C240" s="49"/>
      <c r="D240" s="50"/>
      <c r="E240" s="50"/>
      <c r="F240" s="51">
        <f t="shared" ca="1" si="3"/>
        <v>46288</v>
      </c>
      <c r="G240" s="7"/>
      <c r="H240" s="7"/>
    </row>
    <row r="241" spans="2:8" x14ac:dyDescent="0.25">
      <c r="B241" s="41"/>
      <c r="C241" s="49"/>
      <c r="D241" s="50"/>
      <c r="E241" s="50"/>
      <c r="F241" s="51">
        <f t="shared" ca="1" si="3"/>
        <v>46289</v>
      </c>
      <c r="G241" s="7"/>
      <c r="H241" s="7"/>
    </row>
    <row r="242" spans="2:8" x14ac:dyDescent="0.25">
      <c r="B242" s="41"/>
      <c r="C242" s="49"/>
      <c r="D242" s="50"/>
      <c r="E242" s="50"/>
      <c r="F242" s="51">
        <f t="shared" ca="1" si="3"/>
        <v>46290</v>
      </c>
      <c r="G242" s="7"/>
      <c r="H242" s="7"/>
    </row>
    <row r="243" spans="2:8" x14ac:dyDescent="0.25">
      <c r="B243" s="41"/>
      <c r="C243" s="49"/>
      <c r="D243" s="50"/>
      <c r="E243" s="50"/>
      <c r="F243" s="51">
        <f t="shared" ca="1" si="3"/>
        <v>46291</v>
      </c>
      <c r="G243" s="7"/>
      <c r="H243" s="7"/>
    </row>
    <row r="244" spans="2:8" x14ac:dyDescent="0.25">
      <c r="B244" s="41"/>
      <c r="C244" s="49"/>
      <c r="D244" s="50"/>
      <c r="E244" s="50"/>
      <c r="F244" s="51">
        <f t="shared" ca="1" si="3"/>
        <v>46292</v>
      </c>
      <c r="G244" s="7"/>
      <c r="H244" s="7"/>
    </row>
    <row r="245" spans="2:8" x14ac:dyDescent="0.25">
      <c r="B245" s="41"/>
      <c r="C245" s="49"/>
      <c r="D245" s="50"/>
      <c r="E245" s="50"/>
      <c r="F245" s="51">
        <f t="shared" ca="1" si="3"/>
        <v>46293</v>
      </c>
      <c r="G245" s="7"/>
      <c r="H245" s="7"/>
    </row>
    <row r="246" spans="2:8" x14ac:dyDescent="0.25">
      <c r="B246" s="41"/>
      <c r="C246" s="49"/>
      <c r="D246" s="50"/>
      <c r="E246" s="50"/>
      <c r="F246" s="51">
        <f t="shared" ca="1" si="3"/>
        <v>46294</v>
      </c>
      <c r="G246" s="7"/>
      <c r="H246" s="7"/>
    </row>
    <row r="247" spans="2:8" x14ac:dyDescent="0.25">
      <c r="B247" s="41"/>
      <c r="C247" s="49"/>
      <c r="D247" s="50"/>
      <c r="E247" s="50"/>
      <c r="F247" s="51">
        <f t="shared" ca="1" si="3"/>
        <v>46295</v>
      </c>
      <c r="G247" s="7"/>
      <c r="H247" s="7"/>
    </row>
    <row r="248" spans="2:8" x14ac:dyDescent="0.25">
      <c r="B248" s="41"/>
      <c r="C248" s="49"/>
      <c r="D248" s="50"/>
      <c r="E248" s="50"/>
      <c r="F248" s="51">
        <f t="shared" ca="1" si="3"/>
        <v>46296</v>
      </c>
      <c r="G248" s="7"/>
      <c r="H248" s="7"/>
    </row>
    <row r="249" spans="2:8" x14ac:dyDescent="0.25">
      <c r="B249" s="41"/>
      <c r="C249" s="49"/>
      <c r="D249" s="50"/>
      <c r="E249" s="50"/>
      <c r="F249" s="51">
        <f t="shared" ca="1" si="3"/>
        <v>46297</v>
      </c>
      <c r="G249" s="7"/>
      <c r="H249" s="7"/>
    </row>
    <row r="250" spans="2:8" x14ac:dyDescent="0.25">
      <c r="B250" s="41"/>
      <c r="C250" s="49"/>
      <c r="D250" s="50"/>
      <c r="E250" s="50"/>
      <c r="F250" s="51">
        <f t="shared" ca="1" si="3"/>
        <v>46298</v>
      </c>
      <c r="G250" s="7"/>
      <c r="H250" s="7"/>
    </row>
    <row r="251" spans="2:8" x14ac:dyDescent="0.25">
      <c r="B251" s="41"/>
      <c r="C251" s="49"/>
      <c r="D251" s="50"/>
      <c r="E251" s="50"/>
      <c r="F251" s="51">
        <f t="shared" ca="1" si="3"/>
        <v>46299</v>
      </c>
      <c r="G251" s="7"/>
      <c r="H251" s="7"/>
    </row>
    <row r="252" spans="2:8" x14ac:dyDescent="0.25">
      <c r="B252" s="41"/>
      <c r="C252" s="49"/>
      <c r="D252" s="50"/>
      <c r="E252" s="50"/>
      <c r="F252" s="51">
        <f t="shared" ca="1" si="3"/>
        <v>46300</v>
      </c>
      <c r="G252" s="7"/>
      <c r="H252" s="7"/>
    </row>
    <row r="253" spans="2:8" x14ac:dyDescent="0.25">
      <c r="B253" s="41"/>
      <c r="C253" s="49"/>
      <c r="D253" s="50"/>
      <c r="E253" s="50"/>
      <c r="F253" s="51">
        <f t="shared" ca="1" si="3"/>
        <v>46301</v>
      </c>
      <c r="G253" s="7"/>
      <c r="H253" s="7"/>
    </row>
    <row r="254" spans="2:8" x14ac:dyDescent="0.25">
      <c r="B254" s="41"/>
      <c r="C254" s="49"/>
      <c r="D254" s="50"/>
      <c r="E254" s="50"/>
      <c r="F254" s="51">
        <f t="shared" ca="1" si="3"/>
        <v>46302</v>
      </c>
      <c r="G254" s="7"/>
      <c r="H254" s="7"/>
    </row>
    <row r="255" spans="2:8" x14ac:dyDescent="0.25">
      <c r="B255" s="41"/>
      <c r="C255" s="49"/>
      <c r="D255" s="50"/>
      <c r="E255" s="50"/>
      <c r="F255" s="51">
        <f t="shared" ca="1" si="3"/>
        <v>46303</v>
      </c>
      <c r="G255" s="7"/>
      <c r="H255" s="7"/>
    </row>
    <row r="256" spans="2:8" x14ac:dyDescent="0.25">
      <c r="B256" s="41"/>
      <c r="C256" s="49"/>
      <c r="D256" s="50"/>
      <c r="E256" s="50"/>
      <c r="F256" s="51">
        <f t="shared" ca="1" si="3"/>
        <v>46304</v>
      </c>
      <c r="G256" s="7"/>
      <c r="H256" s="7"/>
    </row>
    <row r="257" spans="2:8" x14ac:dyDescent="0.25">
      <c r="B257" s="41"/>
      <c r="C257" s="49"/>
      <c r="D257" s="50"/>
      <c r="E257" s="50"/>
      <c r="F257" s="51">
        <f t="shared" ca="1" si="3"/>
        <v>46305</v>
      </c>
      <c r="G257" s="7"/>
      <c r="H257" s="7"/>
    </row>
    <row r="258" spans="2:8" x14ac:dyDescent="0.25">
      <c r="B258" s="41"/>
      <c r="C258" s="49"/>
      <c r="D258" s="50"/>
      <c r="E258" s="50"/>
      <c r="F258" s="51">
        <f t="shared" ca="1" si="3"/>
        <v>46306</v>
      </c>
      <c r="G258" s="7"/>
      <c r="H258" s="7"/>
    </row>
    <row r="259" spans="2:8" x14ac:dyDescent="0.25">
      <c r="B259" s="41"/>
      <c r="C259" s="49"/>
      <c r="D259" s="50"/>
      <c r="E259" s="50"/>
      <c r="F259" s="51">
        <f t="shared" ca="1" si="3"/>
        <v>46307</v>
      </c>
      <c r="G259" s="7"/>
      <c r="H259" s="7"/>
    </row>
    <row r="260" spans="2:8" x14ac:dyDescent="0.25">
      <c r="B260" s="41"/>
      <c r="C260" s="49"/>
      <c r="D260" s="50"/>
      <c r="E260" s="50"/>
      <c r="F260" s="51">
        <f t="shared" ca="1" si="3"/>
        <v>46308</v>
      </c>
      <c r="G260" s="7"/>
      <c r="H260" s="7"/>
    </row>
    <row r="261" spans="2:8" x14ac:dyDescent="0.25">
      <c r="B261" s="41"/>
      <c r="C261" s="49"/>
      <c r="D261" s="50"/>
      <c r="E261" s="50"/>
      <c r="F261" s="51">
        <f t="shared" ca="1" si="3"/>
        <v>46309</v>
      </c>
      <c r="G261" s="7"/>
      <c r="H261" s="7"/>
    </row>
    <row r="262" spans="2:8" x14ac:dyDescent="0.25">
      <c r="B262" s="41"/>
      <c r="C262" s="49"/>
      <c r="D262" s="50"/>
      <c r="E262" s="50"/>
      <c r="F262" s="51">
        <f t="shared" ref="F262:F325" ca="1" si="4">F261+1</f>
        <v>46310</v>
      </c>
      <c r="G262" s="7"/>
      <c r="H262" s="7"/>
    </row>
    <row r="263" spans="2:8" x14ac:dyDescent="0.25">
      <c r="B263" s="41"/>
      <c r="C263" s="49"/>
      <c r="D263" s="50"/>
      <c r="E263" s="50"/>
      <c r="F263" s="51">
        <f t="shared" ca="1" si="4"/>
        <v>46311</v>
      </c>
      <c r="G263" s="7"/>
      <c r="H263" s="7"/>
    </row>
    <row r="264" spans="2:8" x14ac:dyDescent="0.25">
      <c r="B264" s="41"/>
      <c r="C264" s="49"/>
      <c r="D264" s="50"/>
      <c r="E264" s="50"/>
      <c r="F264" s="51">
        <f t="shared" ca="1" si="4"/>
        <v>46312</v>
      </c>
      <c r="G264" s="7"/>
      <c r="H264" s="7"/>
    </row>
    <row r="265" spans="2:8" x14ac:dyDescent="0.25">
      <c r="B265" s="41"/>
      <c r="C265" s="49"/>
      <c r="D265" s="50"/>
      <c r="E265" s="50"/>
      <c r="F265" s="51">
        <f t="shared" ca="1" si="4"/>
        <v>46313</v>
      </c>
      <c r="G265" s="7"/>
      <c r="H265" s="7"/>
    </row>
    <row r="266" spans="2:8" x14ac:dyDescent="0.25">
      <c r="B266" s="41"/>
      <c r="C266" s="49"/>
      <c r="D266" s="50"/>
      <c r="E266" s="50"/>
      <c r="F266" s="51">
        <f t="shared" ca="1" si="4"/>
        <v>46314</v>
      </c>
      <c r="G266" s="7"/>
      <c r="H266" s="7"/>
    </row>
    <row r="267" spans="2:8" x14ac:dyDescent="0.25">
      <c r="B267" s="41"/>
      <c r="C267" s="49"/>
      <c r="D267" s="50"/>
      <c r="E267" s="50"/>
      <c r="F267" s="51">
        <f t="shared" ca="1" si="4"/>
        <v>46315</v>
      </c>
      <c r="G267" s="7"/>
      <c r="H267" s="7"/>
    </row>
    <row r="268" spans="2:8" x14ac:dyDescent="0.25">
      <c r="B268" s="41"/>
      <c r="C268" s="49"/>
      <c r="D268" s="50"/>
      <c r="E268" s="50"/>
      <c r="F268" s="51">
        <f t="shared" ca="1" si="4"/>
        <v>46316</v>
      </c>
      <c r="G268" s="7"/>
      <c r="H268" s="7"/>
    </row>
    <row r="269" spans="2:8" x14ac:dyDescent="0.25">
      <c r="B269" s="41"/>
      <c r="C269" s="49"/>
      <c r="D269" s="50"/>
      <c r="E269" s="50"/>
      <c r="F269" s="51">
        <f t="shared" ca="1" si="4"/>
        <v>46317</v>
      </c>
      <c r="G269" s="7"/>
      <c r="H269" s="7"/>
    </row>
    <row r="270" spans="2:8" x14ac:dyDescent="0.25">
      <c r="B270" s="41"/>
      <c r="C270" s="49"/>
      <c r="D270" s="50"/>
      <c r="E270" s="50"/>
      <c r="F270" s="51">
        <f t="shared" ca="1" si="4"/>
        <v>46318</v>
      </c>
      <c r="G270" s="7"/>
      <c r="H270" s="7"/>
    </row>
    <row r="271" spans="2:8" x14ac:dyDescent="0.25">
      <c r="B271" s="41"/>
      <c r="C271" s="49"/>
      <c r="D271" s="50"/>
      <c r="E271" s="50"/>
      <c r="F271" s="51">
        <f t="shared" ca="1" si="4"/>
        <v>46319</v>
      </c>
      <c r="G271" s="7"/>
      <c r="H271" s="7"/>
    </row>
    <row r="272" spans="2:8" x14ac:dyDescent="0.25">
      <c r="B272" s="41"/>
      <c r="C272" s="49"/>
      <c r="D272" s="50"/>
      <c r="E272" s="50"/>
      <c r="F272" s="51">
        <f t="shared" ca="1" si="4"/>
        <v>46320</v>
      </c>
      <c r="G272" s="7"/>
      <c r="H272" s="7"/>
    </row>
    <row r="273" spans="2:8" x14ac:dyDescent="0.25">
      <c r="B273" s="41"/>
      <c r="C273" s="49"/>
      <c r="D273" s="50"/>
      <c r="E273" s="50"/>
      <c r="F273" s="51">
        <f t="shared" ca="1" si="4"/>
        <v>46321</v>
      </c>
      <c r="G273" s="7"/>
      <c r="H273" s="7"/>
    </row>
    <row r="274" spans="2:8" x14ac:dyDescent="0.25">
      <c r="B274" s="41"/>
      <c r="C274" s="49"/>
      <c r="D274" s="50"/>
      <c r="E274" s="50"/>
      <c r="F274" s="51">
        <f t="shared" ca="1" si="4"/>
        <v>46322</v>
      </c>
      <c r="G274" s="7"/>
      <c r="H274" s="7"/>
    </row>
    <row r="275" spans="2:8" x14ac:dyDescent="0.25">
      <c r="B275" s="41"/>
      <c r="C275" s="49"/>
      <c r="D275" s="50"/>
      <c r="E275" s="50"/>
      <c r="F275" s="51">
        <f t="shared" ca="1" si="4"/>
        <v>46323</v>
      </c>
      <c r="G275" s="7"/>
      <c r="H275" s="7"/>
    </row>
    <row r="276" spans="2:8" x14ac:dyDescent="0.25">
      <c r="B276" s="41"/>
      <c r="C276" s="49"/>
      <c r="D276" s="50"/>
      <c r="E276" s="50"/>
      <c r="F276" s="51">
        <f t="shared" ca="1" si="4"/>
        <v>46324</v>
      </c>
      <c r="G276" s="7"/>
      <c r="H276" s="7"/>
    </row>
    <row r="277" spans="2:8" x14ac:dyDescent="0.25">
      <c r="B277" s="41"/>
      <c r="C277" s="49"/>
      <c r="D277" s="50"/>
      <c r="E277" s="50"/>
      <c r="F277" s="51">
        <f t="shared" ca="1" si="4"/>
        <v>46325</v>
      </c>
      <c r="G277" s="7"/>
      <c r="H277" s="7"/>
    </row>
    <row r="278" spans="2:8" x14ac:dyDescent="0.25">
      <c r="B278" s="41"/>
      <c r="C278" s="49"/>
      <c r="D278" s="50"/>
      <c r="E278" s="50"/>
      <c r="F278" s="51">
        <f t="shared" ca="1" si="4"/>
        <v>46326</v>
      </c>
      <c r="G278" s="7"/>
      <c r="H278" s="7"/>
    </row>
    <row r="279" spans="2:8" x14ac:dyDescent="0.25">
      <c r="B279" s="41"/>
      <c r="C279" s="49"/>
      <c r="D279" s="50"/>
      <c r="E279" s="50"/>
      <c r="F279" s="51">
        <f t="shared" ca="1" si="4"/>
        <v>46327</v>
      </c>
      <c r="G279" s="7"/>
      <c r="H279" s="7"/>
    </row>
    <row r="280" spans="2:8" x14ac:dyDescent="0.25">
      <c r="B280" s="41"/>
      <c r="C280" s="49"/>
      <c r="D280" s="50"/>
      <c r="E280" s="50"/>
      <c r="F280" s="51">
        <f t="shared" ca="1" si="4"/>
        <v>46328</v>
      </c>
      <c r="G280" s="7"/>
      <c r="H280" s="7"/>
    </row>
    <row r="281" spans="2:8" x14ac:dyDescent="0.25">
      <c r="B281" s="41"/>
      <c r="C281" s="49"/>
      <c r="D281" s="50"/>
      <c r="E281" s="50"/>
      <c r="F281" s="51">
        <f t="shared" ca="1" si="4"/>
        <v>46329</v>
      </c>
      <c r="G281" s="7"/>
      <c r="H281" s="7"/>
    </row>
    <row r="282" spans="2:8" x14ac:dyDescent="0.25">
      <c r="B282" s="41"/>
      <c r="C282" s="49"/>
      <c r="D282" s="50"/>
      <c r="E282" s="50"/>
      <c r="F282" s="51">
        <f t="shared" ca="1" si="4"/>
        <v>46330</v>
      </c>
      <c r="G282" s="7"/>
      <c r="H282" s="7"/>
    </row>
    <row r="283" spans="2:8" x14ac:dyDescent="0.25">
      <c r="B283" s="41"/>
      <c r="C283" s="49"/>
      <c r="D283" s="50"/>
      <c r="E283" s="50"/>
      <c r="F283" s="51">
        <f t="shared" ca="1" si="4"/>
        <v>46331</v>
      </c>
      <c r="G283" s="7"/>
      <c r="H283" s="7"/>
    </row>
    <row r="284" spans="2:8" x14ac:dyDescent="0.25">
      <c r="B284" s="41"/>
      <c r="C284" s="49"/>
      <c r="D284" s="50"/>
      <c r="E284" s="50"/>
      <c r="F284" s="51">
        <f t="shared" ca="1" si="4"/>
        <v>46332</v>
      </c>
      <c r="G284" s="7"/>
      <c r="H284" s="7"/>
    </row>
    <row r="285" spans="2:8" x14ac:dyDescent="0.25">
      <c r="B285" s="41"/>
      <c r="C285" s="49"/>
      <c r="D285" s="50"/>
      <c r="E285" s="50"/>
      <c r="F285" s="51">
        <f t="shared" ca="1" si="4"/>
        <v>46333</v>
      </c>
      <c r="G285" s="7"/>
      <c r="H285" s="7"/>
    </row>
    <row r="286" spans="2:8" x14ac:dyDescent="0.25">
      <c r="B286" s="41"/>
      <c r="C286" s="49"/>
      <c r="D286" s="50"/>
      <c r="E286" s="50"/>
      <c r="F286" s="51">
        <f t="shared" ca="1" si="4"/>
        <v>46334</v>
      </c>
      <c r="G286" s="7"/>
      <c r="H286" s="7"/>
    </row>
    <row r="287" spans="2:8" x14ac:dyDescent="0.25">
      <c r="B287" s="41"/>
      <c r="C287" s="49"/>
      <c r="D287" s="50"/>
      <c r="E287" s="50"/>
      <c r="F287" s="51">
        <f t="shared" ca="1" si="4"/>
        <v>46335</v>
      </c>
      <c r="G287" s="7"/>
      <c r="H287" s="7"/>
    </row>
    <row r="288" spans="2:8" x14ac:dyDescent="0.25">
      <c r="B288" s="41"/>
      <c r="C288" s="49"/>
      <c r="D288" s="50"/>
      <c r="E288" s="50"/>
      <c r="F288" s="51">
        <f t="shared" ca="1" si="4"/>
        <v>46336</v>
      </c>
      <c r="G288" s="7"/>
      <c r="H288" s="7"/>
    </row>
    <row r="289" spans="2:8" x14ac:dyDescent="0.25">
      <c r="B289" s="41"/>
      <c r="C289" s="49"/>
      <c r="D289" s="50"/>
      <c r="E289" s="50"/>
      <c r="F289" s="51">
        <f t="shared" ca="1" si="4"/>
        <v>46337</v>
      </c>
      <c r="G289" s="7"/>
      <c r="H289" s="7"/>
    </row>
    <row r="290" spans="2:8" x14ac:dyDescent="0.25">
      <c r="B290" s="41"/>
      <c r="C290" s="49"/>
      <c r="D290" s="50"/>
      <c r="E290" s="50"/>
      <c r="F290" s="51">
        <f t="shared" ca="1" si="4"/>
        <v>46338</v>
      </c>
      <c r="G290" s="7"/>
      <c r="H290" s="7"/>
    </row>
    <row r="291" spans="2:8" x14ac:dyDescent="0.25">
      <c r="B291" s="41"/>
      <c r="C291" s="49"/>
      <c r="D291" s="50"/>
      <c r="E291" s="50"/>
      <c r="F291" s="51">
        <f t="shared" ca="1" si="4"/>
        <v>46339</v>
      </c>
      <c r="G291" s="7"/>
      <c r="H291" s="7"/>
    </row>
    <row r="292" spans="2:8" x14ac:dyDescent="0.25">
      <c r="B292" s="41"/>
      <c r="C292" s="49"/>
      <c r="D292" s="50"/>
      <c r="E292" s="50"/>
      <c r="F292" s="51">
        <f t="shared" ca="1" si="4"/>
        <v>46340</v>
      </c>
      <c r="G292" s="7"/>
      <c r="H292" s="7"/>
    </row>
    <row r="293" spans="2:8" x14ac:dyDescent="0.25">
      <c r="B293" s="41"/>
      <c r="C293" s="49"/>
      <c r="D293" s="50"/>
      <c r="E293" s="50"/>
      <c r="F293" s="51">
        <f t="shared" ca="1" si="4"/>
        <v>46341</v>
      </c>
      <c r="G293" s="7"/>
      <c r="H293" s="7"/>
    </row>
    <row r="294" spans="2:8" x14ac:dyDescent="0.25">
      <c r="B294" s="41"/>
      <c r="C294" s="49"/>
      <c r="D294" s="50"/>
      <c r="E294" s="50"/>
      <c r="F294" s="51">
        <f t="shared" ca="1" si="4"/>
        <v>46342</v>
      </c>
      <c r="G294" s="7"/>
      <c r="H294" s="7"/>
    </row>
    <row r="295" spans="2:8" x14ac:dyDescent="0.25">
      <c r="B295" s="41"/>
      <c r="C295" s="49"/>
      <c r="D295" s="50"/>
      <c r="E295" s="50"/>
      <c r="F295" s="51">
        <f t="shared" ca="1" si="4"/>
        <v>46343</v>
      </c>
      <c r="G295" s="7"/>
      <c r="H295" s="7"/>
    </row>
    <row r="296" spans="2:8" x14ac:dyDescent="0.25">
      <c r="B296" s="41"/>
      <c r="C296" s="49"/>
      <c r="D296" s="50"/>
      <c r="E296" s="50"/>
      <c r="F296" s="51">
        <f t="shared" ca="1" si="4"/>
        <v>46344</v>
      </c>
      <c r="G296" s="7"/>
      <c r="H296" s="7"/>
    </row>
    <row r="297" spans="2:8" x14ac:dyDescent="0.25">
      <c r="B297" s="41"/>
      <c r="C297" s="49"/>
      <c r="D297" s="50"/>
      <c r="E297" s="50"/>
      <c r="F297" s="51">
        <f t="shared" ca="1" si="4"/>
        <v>46345</v>
      </c>
      <c r="G297" s="7"/>
      <c r="H297" s="7"/>
    </row>
    <row r="298" spans="2:8" x14ac:dyDescent="0.25">
      <c r="B298" s="41"/>
      <c r="C298" s="49"/>
      <c r="D298" s="50"/>
      <c r="E298" s="50"/>
      <c r="F298" s="51">
        <f t="shared" ca="1" si="4"/>
        <v>46346</v>
      </c>
      <c r="G298" s="7"/>
      <c r="H298" s="7"/>
    </row>
    <row r="299" spans="2:8" x14ac:dyDescent="0.25">
      <c r="B299" s="41"/>
      <c r="C299" s="49"/>
      <c r="D299" s="50"/>
      <c r="E299" s="50"/>
      <c r="F299" s="51">
        <f t="shared" ca="1" si="4"/>
        <v>46347</v>
      </c>
      <c r="G299" s="7"/>
      <c r="H299" s="7"/>
    </row>
    <row r="300" spans="2:8" x14ac:dyDescent="0.25">
      <c r="B300" s="41"/>
      <c r="C300" s="49"/>
      <c r="D300" s="50"/>
      <c r="E300" s="50"/>
      <c r="F300" s="51">
        <f t="shared" ca="1" si="4"/>
        <v>46348</v>
      </c>
      <c r="G300" s="7"/>
      <c r="H300" s="7"/>
    </row>
    <row r="301" spans="2:8" x14ac:dyDescent="0.25">
      <c r="B301" s="41"/>
      <c r="C301" s="49"/>
      <c r="D301" s="50"/>
      <c r="E301" s="50"/>
      <c r="F301" s="51">
        <f t="shared" ca="1" si="4"/>
        <v>46349</v>
      </c>
      <c r="G301" s="7"/>
      <c r="H301" s="7"/>
    </row>
    <row r="302" spans="2:8" x14ac:dyDescent="0.25">
      <c r="B302" s="41"/>
      <c r="C302" s="49"/>
      <c r="D302" s="50"/>
      <c r="E302" s="50"/>
      <c r="F302" s="51">
        <f t="shared" ca="1" si="4"/>
        <v>46350</v>
      </c>
      <c r="G302" s="7"/>
      <c r="H302" s="7"/>
    </row>
    <row r="303" spans="2:8" x14ac:dyDescent="0.25">
      <c r="B303" s="41"/>
      <c r="C303" s="49"/>
      <c r="D303" s="50"/>
      <c r="E303" s="50"/>
      <c r="F303" s="51">
        <f t="shared" ca="1" si="4"/>
        <v>46351</v>
      </c>
      <c r="G303" s="7"/>
      <c r="H303" s="7"/>
    </row>
    <row r="304" spans="2:8" x14ac:dyDescent="0.25">
      <c r="B304" s="41"/>
      <c r="C304" s="49"/>
      <c r="D304" s="50"/>
      <c r="E304" s="50"/>
      <c r="F304" s="51">
        <f t="shared" ca="1" si="4"/>
        <v>46352</v>
      </c>
      <c r="G304" s="7"/>
      <c r="H304" s="7"/>
    </row>
    <row r="305" spans="2:8" x14ac:dyDescent="0.25">
      <c r="B305" s="41"/>
      <c r="C305" s="49"/>
      <c r="D305" s="50"/>
      <c r="E305" s="50"/>
      <c r="F305" s="51">
        <f t="shared" ca="1" si="4"/>
        <v>46353</v>
      </c>
      <c r="G305" s="7"/>
      <c r="H305" s="7"/>
    </row>
    <row r="306" spans="2:8" x14ac:dyDescent="0.25">
      <c r="B306" s="41"/>
      <c r="C306" s="49"/>
      <c r="D306" s="50"/>
      <c r="E306" s="50"/>
      <c r="F306" s="51">
        <f t="shared" ca="1" si="4"/>
        <v>46354</v>
      </c>
      <c r="G306" s="7"/>
      <c r="H306" s="7"/>
    </row>
    <row r="307" spans="2:8" x14ac:dyDescent="0.25">
      <c r="B307" s="41"/>
      <c r="C307" s="49"/>
      <c r="D307" s="50"/>
      <c r="E307" s="50"/>
      <c r="F307" s="51">
        <f t="shared" ca="1" si="4"/>
        <v>46355</v>
      </c>
      <c r="G307" s="7"/>
      <c r="H307" s="7"/>
    </row>
    <row r="308" spans="2:8" x14ac:dyDescent="0.25">
      <c r="B308" s="41"/>
      <c r="C308" s="49"/>
      <c r="D308" s="50"/>
      <c r="E308" s="50"/>
      <c r="F308" s="51">
        <f t="shared" ca="1" si="4"/>
        <v>46356</v>
      </c>
      <c r="G308" s="7"/>
      <c r="H308" s="7"/>
    </row>
    <row r="309" spans="2:8" x14ac:dyDescent="0.25">
      <c r="B309" s="41"/>
      <c r="C309" s="49"/>
      <c r="D309" s="50"/>
      <c r="E309" s="50"/>
      <c r="F309" s="51">
        <f t="shared" ca="1" si="4"/>
        <v>46357</v>
      </c>
      <c r="G309" s="7"/>
      <c r="H309" s="7"/>
    </row>
    <row r="310" spans="2:8" x14ac:dyDescent="0.25">
      <c r="B310" s="41"/>
      <c r="C310" s="49"/>
      <c r="D310" s="50"/>
      <c r="E310" s="50"/>
      <c r="F310" s="51">
        <f t="shared" ca="1" si="4"/>
        <v>46358</v>
      </c>
      <c r="G310" s="7"/>
      <c r="H310" s="7"/>
    </row>
    <row r="311" spans="2:8" x14ac:dyDescent="0.25">
      <c r="B311" s="41"/>
      <c r="C311" s="49"/>
      <c r="D311" s="50"/>
      <c r="E311" s="50"/>
      <c r="F311" s="51">
        <f t="shared" ca="1" si="4"/>
        <v>46359</v>
      </c>
      <c r="G311" s="7"/>
      <c r="H311" s="7"/>
    </row>
    <row r="312" spans="2:8" x14ac:dyDescent="0.25">
      <c r="B312" s="41"/>
      <c r="C312" s="49"/>
      <c r="D312" s="50"/>
      <c r="E312" s="50"/>
      <c r="F312" s="51">
        <f t="shared" ca="1" si="4"/>
        <v>46360</v>
      </c>
      <c r="G312" s="7"/>
      <c r="H312" s="7"/>
    </row>
    <row r="313" spans="2:8" x14ac:dyDescent="0.25">
      <c r="B313" s="41"/>
      <c r="C313" s="49"/>
      <c r="D313" s="50"/>
      <c r="E313" s="50"/>
      <c r="F313" s="51">
        <f t="shared" ca="1" si="4"/>
        <v>46361</v>
      </c>
      <c r="G313" s="7"/>
      <c r="H313" s="7"/>
    </row>
    <row r="314" spans="2:8" x14ac:dyDescent="0.25">
      <c r="B314" s="41"/>
      <c r="C314" s="49"/>
      <c r="D314" s="50"/>
      <c r="E314" s="50"/>
      <c r="F314" s="51">
        <f t="shared" ca="1" si="4"/>
        <v>46362</v>
      </c>
      <c r="G314" s="7"/>
      <c r="H314" s="7"/>
    </row>
    <row r="315" spans="2:8" x14ac:dyDescent="0.25">
      <c r="B315" s="41"/>
      <c r="C315" s="49"/>
      <c r="D315" s="50"/>
      <c r="E315" s="50"/>
      <c r="F315" s="51">
        <f t="shared" ca="1" si="4"/>
        <v>46363</v>
      </c>
      <c r="G315" s="7"/>
      <c r="H315" s="7"/>
    </row>
    <row r="316" spans="2:8" x14ac:dyDescent="0.25">
      <c r="B316" s="41"/>
      <c r="C316" s="49"/>
      <c r="D316" s="50"/>
      <c r="E316" s="50"/>
      <c r="F316" s="51">
        <f t="shared" ca="1" si="4"/>
        <v>46364</v>
      </c>
      <c r="G316" s="7"/>
      <c r="H316" s="7"/>
    </row>
    <row r="317" spans="2:8" x14ac:dyDescent="0.25">
      <c r="B317" s="41"/>
      <c r="C317" s="49"/>
      <c r="D317" s="50"/>
      <c r="E317" s="50"/>
      <c r="F317" s="51">
        <f t="shared" ca="1" si="4"/>
        <v>46365</v>
      </c>
      <c r="G317" s="7"/>
      <c r="H317" s="7"/>
    </row>
    <row r="318" spans="2:8" x14ac:dyDescent="0.25">
      <c r="B318" s="41"/>
      <c r="C318" s="49"/>
      <c r="D318" s="50"/>
      <c r="E318" s="50"/>
      <c r="F318" s="51">
        <f t="shared" ca="1" si="4"/>
        <v>46366</v>
      </c>
      <c r="G318" s="7"/>
      <c r="H318" s="7"/>
    </row>
    <row r="319" spans="2:8" x14ac:dyDescent="0.25">
      <c r="B319" s="41"/>
      <c r="C319" s="49"/>
      <c r="D319" s="50"/>
      <c r="E319" s="50"/>
      <c r="F319" s="51">
        <f t="shared" ca="1" si="4"/>
        <v>46367</v>
      </c>
      <c r="G319" s="7"/>
      <c r="H319" s="7"/>
    </row>
    <row r="320" spans="2:8" x14ac:dyDescent="0.25">
      <c r="B320" s="41"/>
      <c r="C320" s="49"/>
      <c r="D320" s="50"/>
      <c r="E320" s="50"/>
      <c r="F320" s="51">
        <f t="shared" ca="1" si="4"/>
        <v>46368</v>
      </c>
      <c r="G320" s="7"/>
      <c r="H320" s="7"/>
    </row>
    <row r="321" spans="2:8" x14ac:dyDescent="0.25">
      <c r="B321" s="41"/>
      <c r="C321" s="49"/>
      <c r="D321" s="50"/>
      <c r="E321" s="50"/>
      <c r="F321" s="51">
        <f t="shared" ca="1" si="4"/>
        <v>46369</v>
      </c>
      <c r="G321" s="7"/>
      <c r="H321" s="7"/>
    </row>
    <row r="322" spans="2:8" x14ac:dyDescent="0.25">
      <c r="B322" s="41"/>
      <c r="C322" s="49"/>
      <c r="D322" s="50"/>
      <c r="E322" s="50"/>
      <c r="F322" s="51">
        <f t="shared" ca="1" si="4"/>
        <v>46370</v>
      </c>
      <c r="G322" s="7"/>
      <c r="H322" s="7"/>
    </row>
    <row r="323" spans="2:8" x14ac:dyDescent="0.25">
      <c r="B323" s="41"/>
      <c r="C323" s="49"/>
      <c r="D323" s="50"/>
      <c r="E323" s="50"/>
      <c r="F323" s="51">
        <f t="shared" ca="1" si="4"/>
        <v>46371</v>
      </c>
      <c r="G323" s="7"/>
      <c r="H323" s="7"/>
    </row>
    <row r="324" spans="2:8" x14ac:dyDescent="0.25">
      <c r="B324" s="41"/>
      <c r="C324" s="49"/>
      <c r="D324" s="50"/>
      <c r="E324" s="50"/>
      <c r="F324" s="51">
        <f t="shared" ca="1" si="4"/>
        <v>46372</v>
      </c>
      <c r="G324" s="7"/>
      <c r="H324" s="7"/>
    </row>
    <row r="325" spans="2:8" x14ac:dyDescent="0.25">
      <c r="B325" s="41"/>
      <c r="C325" s="49"/>
      <c r="D325" s="50"/>
      <c r="E325" s="50"/>
      <c r="F325" s="51">
        <f t="shared" ca="1" si="4"/>
        <v>46373</v>
      </c>
      <c r="G325" s="7"/>
      <c r="H325" s="7"/>
    </row>
    <row r="326" spans="2:8" x14ac:dyDescent="0.25">
      <c r="B326" s="41"/>
      <c r="C326" s="49"/>
      <c r="D326" s="50"/>
      <c r="E326" s="50"/>
      <c r="F326" s="51">
        <f t="shared" ref="F326:F373" ca="1" si="5">F325+1</f>
        <v>46374</v>
      </c>
      <c r="G326" s="7"/>
      <c r="H326" s="7"/>
    </row>
    <row r="327" spans="2:8" x14ac:dyDescent="0.25">
      <c r="B327" s="41"/>
      <c r="C327" s="49"/>
      <c r="D327" s="50"/>
      <c r="E327" s="50"/>
      <c r="F327" s="51">
        <f t="shared" ca="1" si="5"/>
        <v>46375</v>
      </c>
      <c r="G327" s="7"/>
      <c r="H327" s="7"/>
    </row>
    <row r="328" spans="2:8" x14ac:dyDescent="0.25">
      <c r="B328" s="41"/>
      <c r="C328" s="49"/>
      <c r="D328" s="50"/>
      <c r="E328" s="50"/>
      <c r="F328" s="51">
        <f t="shared" ca="1" si="5"/>
        <v>46376</v>
      </c>
      <c r="G328" s="7"/>
      <c r="H328" s="7"/>
    </row>
    <row r="329" spans="2:8" x14ac:dyDescent="0.25">
      <c r="B329" s="41"/>
      <c r="C329" s="49"/>
      <c r="D329" s="50"/>
      <c r="E329" s="50"/>
      <c r="F329" s="51">
        <f t="shared" ca="1" si="5"/>
        <v>46377</v>
      </c>
      <c r="G329" s="7"/>
      <c r="H329" s="7"/>
    </row>
    <row r="330" spans="2:8" x14ac:dyDescent="0.25">
      <c r="B330" s="41"/>
      <c r="C330" s="49"/>
      <c r="D330" s="50"/>
      <c r="E330" s="50"/>
      <c r="F330" s="51">
        <f t="shared" ca="1" si="5"/>
        <v>46378</v>
      </c>
      <c r="G330" s="7"/>
      <c r="H330" s="7"/>
    </row>
    <row r="331" spans="2:8" x14ac:dyDescent="0.25">
      <c r="B331" s="41"/>
      <c r="C331" s="49"/>
      <c r="D331" s="50"/>
      <c r="E331" s="50"/>
      <c r="F331" s="51">
        <f t="shared" ca="1" si="5"/>
        <v>46379</v>
      </c>
      <c r="G331" s="7"/>
      <c r="H331" s="7"/>
    </row>
    <row r="332" spans="2:8" x14ac:dyDescent="0.25">
      <c r="B332" s="41"/>
      <c r="C332" s="49"/>
      <c r="D332" s="50"/>
      <c r="E332" s="50"/>
      <c r="F332" s="51">
        <f t="shared" ca="1" si="5"/>
        <v>46380</v>
      </c>
      <c r="G332" s="7"/>
      <c r="H332" s="7"/>
    </row>
    <row r="333" spans="2:8" x14ac:dyDescent="0.25">
      <c r="B333" s="41"/>
      <c r="C333" s="49"/>
      <c r="D333" s="50"/>
      <c r="E333" s="50"/>
      <c r="F333" s="51">
        <f t="shared" ca="1" si="5"/>
        <v>46381</v>
      </c>
      <c r="G333" s="7"/>
      <c r="H333" s="7"/>
    </row>
    <row r="334" spans="2:8" x14ac:dyDescent="0.25">
      <c r="B334" s="41"/>
      <c r="C334" s="49"/>
      <c r="D334" s="50"/>
      <c r="E334" s="50"/>
      <c r="F334" s="51">
        <f t="shared" ca="1" si="5"/>
        <v>46382</v>
      </c>
      <c r="G334" s="7"/>
      <c r="H334" s="7"/>
    </row>
    <row r="335" spans="2:8" x14ac:dyDescent="0.25">
      <c r="B335" s="41"/>
      <c r="C335" s="49"/>
      <c r="D335" s="50"/>
      <c r="E335" s="50"/>
      <c r="F335" s="51">
        <f t="shared" ca="1" si="5"/>
        <v>46383</v>
      </c>
      <c r="G335" s="7"/>
      <c r="H335" s="7"/>
    </row>
    <row r="336" spans="2:8" x14ac:dyDescent="0.25">
      <c r="B336" s="41"/>
      <c r="C336" s="49"/>
      <c r="D336" s="50"/>
      <c r="E336" s="50"/>
      <c r="F336" s="51">
        <f t="shared" ca="1" si="5"/>
        <v>46384</v>
      </c>
      <c r="G336" s="7"/>
      <c r="H336" s="7"/>
    </row>
    <row r="337" spans="2:8" x14ac:dyDescent="0.25">
      <c r="B337" s="41"/>
      <c r="C337" s="49"/>
      <c r="D337" s="50"/>
      <c r="E337" s="50"/>
      <c r="F337" s="51">
        <f t="shared" ca="1" si="5"/>
        <v>46385</v>
      </c>
      <c r="G337" s="7"/>
      <c r="H337" s="7"/>
    </row>
    <row r="338" spans="2:8" x14ac:dyDescent="0.25">
      <c r="B338" s="41"/>
      <c r="C338" s="49"/>
      <c r="D338" s="50"/>
      <c r="E338" s="50"/>
      <c r="F338" s="51">
        <f t="shared" ca="1" si="5"/>
        <v>46386</v>
      </c>
      <c r="G338" s="7"/>
      <c r="H338" s="7"/>
    </row>
    <row r="339" spans="2:8" x14ac:dyDescent="0.25">
      <c r="B339" s="41"/>
      <c r="C339" s="49"/>
      <c r="D339" s="50"/>
      <c r="E339" s="50"/>
      <c r="F339" s="51">
        <f t="shared" ca="1" si="5"/>
        <v>46387</v>
      </c>
      <c r="G339" s="7"/>
      <c r="H339" s="7"/>
    </row>
    <row r="340" spans="2:8" x14ac:dyDescent="0.25">
      <c r="B340" s="41"/>
      <c r="C340" s="49"/>
      <c r="D340" s="50"/>
      <c r="E340" s="50"/>
      <c r="F340" s="51">
        <f t="shared" ca="1" si="5"/>
        <v>46388</v>
      </c>
      <c r="G340" s="7"/>
      <c r="H340" s="7"/>
    </row>
    <row r="341" spans="2:8" x14ac:dyDescent="0.25">
      <c r="B341" s="41"/>
      <c r="C341" s="49"/>
      <c r="D341" s="50"/>
      <c r="E341" s="50"/>
      <c r="F341" s="51">
        <f t="shared" ca="1" si="5"/>
        <v>46389</v>
      </c>
      <c r="G341" s="7"/>
      <c r="H341" s="7"/>
    </row>
    <row r="342" spans="2:8" x14ac:dyDescent="0.25">
      <c r="B342" s="41"/>
      <c r="C342" s="49"/>
      <c r="D342" s="50"/>
      <c r="E342" s="50"/>
      <c r="F342" s="51">
        <f t="shared" ca="1" si="5"/>
        <v>46390</v>
      </c>
      <c r="G342" s="7"/>
      <c r="H342" s="7"/>
    </row>
    <row r="343" spans="2:8" x14ac:dyDescent="0.25">
      <c r="B343" s="41"/>
      <c r="C343" s="49"/>
      <c r="D343" s="50"/>
      <c r="E343" s="50"/>
      <c r="F343" s="51">
        <f t="shared" ca="1" si="5"/>
        <v>46391</v>
      </c>
      <c r="G343" s="7"/>
      <c r="H343" s="7"/>
    </row>
    <row r="344" spans="2:8" x14ac:dyDescent="0.25">
      <c r="B344" s="41"/>
      <c r="C344" s="49"/>
      <c r="D344" s="50"/>
      <c r="E344" s="50"/>
      <c r="F344" s="51">
        <f t="shared" ca="1" si="5"/>
        <v>46392</v>
      </c>
      <c r="G344" s="7"/>
      <c r="H344" s="7"/>
    </row>
    <row r="345" spans="2:8" x14ac:dyDescent="0.25">
      <c r="B345" s="41"/>
      <c r="C345" s="49"/>
      <c r="D345" s="50"/>
      <c r="E345" s="50"/>
      <c r="F345" s="51">
        <f t="shared" ca="1" si="5"/>
        <v>46393</v>
      </c>
      <c r="G345" s="7"/>
      <c r="H345" s="7"/>
    </row>
    <row r="346" spans="2:8" x14ac:dyDescent="0.25">
      <c r="B346" s="41"/>
      <c r="C346" s="49"/>
      <c r="D346" s="50"/>
      <c r="E346" s="50"/>
      <c r="F346" s="51">
        <f t="shared" ca="1" si="5"/>
        <v>46394</v>
      </c>
      <c r="G346" s="7"/>
      <c r="H346" s="7"/>
    </row>
    <row r="347" spans="2:8" x14ac:dyDescent="0.25">
      <c r="B347" s="41"/>
      <c r="C347" s="49"/>
      <c r="D347" s="50"/>
      <c r="E347" s="50"/>
      <c r="F347" s="51">
        <f t="shared" ca="1" si="5"/>
        <v>46395</v>
      </c>
      <c r="G347" s="7"/>
      <c r="H347" s="7"/>
    </row>
    <row r="348" spans="2:8" x14ac:dyDescent="0.25">
      <c r="B348" s="41"/>
      <c r="C348" s="49"/>
      <c r="D348" s="50"/>
      <c r="E348" s="50"/>
      <c r="F348" s="51">
        <f t="shared" ca="1" si="5"/>
        <v>46396</v>
      </c>
      <c r="G348" s="7"/>
      <c r="H348" s="7"/>
    </row>
    <row r="349" spans="2:8" x14ac:dyDescent="0.25">
      <c r="B349" s="41"/>
      <c r="C349" s="49"/>
      <c r="D349" s="50"/>
      <c r="E349" s="50"/>
      <c r="F349" s="51">
        <f t="shared" ca="1" si="5"/>
        <v>46397</v>
      </c>
      <c r="G349" s="7"/>
      <c r="H349" s="7"/>
    </row>
    <row r="350" spans="2:8" x14ac:dyDescent="0.25">
      <c r="B350" s="41"/>
      <c r="C350" s="49"/>
      <c r="D350" s="50"/>
      <c r="E350" s="50"/>
      <c r="F350" s="51">
        <f t="shared" ca="1" si="5"/>
        <v>46398</v>
      </c>
      <c r="G350" s="7"/>
      <c r="H350" s="7"/>
    </row>
    <row r="351" spans="2:8" x14ac:dyDescent="0.25">
      <c r="B351" s="41"/>
      <c r="C351" s="49"/>
      <c r="D351" s="50"/>
      <c r="E351" s="50"/>
      <c r="F351" s="51">
        <f t="shared" ca="1" si="5"/>
        <v>46399</v>
      </c>
      <c r="G351" s="7"/>
      <c r="H351" s="7"/>
    </row>
    <row r="352" spans="2:8" x14ac:dyDescent="0.25">
      <c r="B352" s="41"/>
      <c r="C352" s="49"/>
      <c r="D352" s="50"/>
      <c r="E352" s="50"/>
      <c r="F352" s="51">
        <f t="shared" ca="1" si="5"/>
        <v>46400</v>
      </c>
      <c r="G352" s="7"/>
      <c r="H352" s="7"/>
    </row>
    <row r="353" spans="2:8" x14ac:dyDescent="0.25">
      <c r="B353" s="41"/>
      <c r="C353" s="49"/>
      <c r="D353" s="50"/>
      <c r="E353" s="50"/>
      <c r="F353" s="51">
        <f t="shared" ca="1" si="5"/>
        <v>46401</v>
      </c>
      <c r="G353" s="7"/>
      <c r="H353" s="7"/>
    </row>
    <row r="354" spans="2:8" x14ac:dyDescent="0.25">
      <c r="B354" s="41"/>
      <c r="C354" s="49"/>
      <c r="D354" s="50"/>
      <c r="E354" s="50"/>
      <c r="F354" s="51">
        <f t="shared" ca="1" si="5"/>
        <v>46402</v>
      </c>
      <c r="G354" s="7"/>
      <c r="H354" s="7"/>
    </row>
    <row r="355" spans="2:8" x14ac:dyDescent="0.25">
      <c r="B355" s="41"/>
      <c r="C355" s="49"/>
      <c r="D355" s="50"/>
      <c r="E355" s="50"/>
      <c r="F355" s="51">
        <f t="shared" ca="1" si="5"/>
        <v>46403</v>
      </c>
      <c r="G355" s="7"/>
      <c r="H355" s="7"/>
    </row>
    <row r="356" spans="2:8" x14ac:dyDescent="0.25">
      <c r="B356" s="41"/>
      <c r="C356" s="49"/>
      <c r="D356" s="50"/>
      <c r="E356" s="50"/>
      <c r="F356" s="51">
        <f t="shared" ca="1" si="5"/>
        <v>46404</v>
      </c>
      <c r="G356" s="7"/>
      <c r="H356" s="7"/>
    </row>
    <row r="357" spans="2:8" x14ac:dyDescent="0.25">
      <c r="B357" s="41"/>
      <c r="C357" s="49"/>
      <c r="D357" s="50"/>
      <c r="E357" s="50"/>
      <c r="F357" s="51">
        <f t="shared" ca="1" si="5"/>
        <v>46405</v>
      </c>
      <c r="G357" s="7"/>
      <c r="H357" s="7"/>
    </row>
    <row r="358" spans="2:8" x14ac:dyDescent="0.25">
      <c r="B358" s="41"/>
      <c r="C358" s="49"/>
      <c r="D358" s="50"/>
      <c r="E358" s="50"/>
      <c r="F358" s="51">
        <f t="shared" ca="1" si="5"/>
        <v>46406</v>
      </c>
      <c r="G358" s="7"/>
      <c r="H358" s="7"/>
    </row>
    <row r="359" spans="2:8" x14ac:dyDescent="0.25">
      <c r="B359" s="41"/>
      <c r="C359" s="49"/>
      <c r="D359" s="50"/>
      <c r="E359" s="50"/>
      <c r="F359" s="51">
        <f t="shared" ca="1" si="5"/>
        <v>46407</v>
      </c>
      <c r="G359" s="7"/>
      <c r="H359" s="7"/>
    </row>
    <row r="360" spans="2:8" x14ac:dyDescent="0.25">
      <c r="B360" s="41"/>
      <c r="C360" s="49"/>
      <c r="D360" s="50"/>
      <c r="E360" s="50"/>
      <c r="F360" s="51">
        <f t="shared" ca="1" si="5"/>
        <v>46408</v>
      </c>
      <c r="G360" s="7"/>
      <c r="H360" s="7"/>
    </row>
    <row r="361" spans="2:8" x14ac:dyDescent="0.25">
      <c r="B361" s="41"/>
      <c r="C361" s="49"/>
      <c r="D361" s="50"/>
      <c r="E361" s="50"/>
      <c r="F361" s="51">
        <f t="shared" ca="1" si="5"/>
        <v>46409</v>
      </c>
      <c r="G361" s="7"/>
      <c r="H361" s="7"/>
    </row>
    <row r="362" spans="2:8" x14ac:dyDescent="0.25">
      <c r="B362" s="41"/>
      <c r="C362" s="49"/>
      <c r="D362" s="50"/>
      <c r="E362" s="50"/>
      <c r="F362" s="51">
        <f t="shared" ca="1" si="5"/>
        <v>46410</v>
      </c>
      <c r="G362" s="7"/>
      <c r="H362" s="7"/>
    </row>
    <row r="363" spans="2:8" x14ac:dyDescent="0.25">
      <c r="B363" s="41"/>
      <c r="C363" s="49"/>
      <c r="D363" s="50"/>
      <c r="E363" s="50"/>
      <c r="F363" s="51">
        <f t="shared" ca="1" si="5"/>
        <v>46411</v>
      </c>
      <c r="G363" s="7"/>
      <c r="H363" s="7"/>
    </row>
    <row r="364" spans="2:8" x14ac:dyDescent="0.25">
      <c r="B364" s="41"/>
      <c r="C364" s="49"/>
      <c r="D364" s="50"/>
      <c r="E364" s="50"/>
      <c r="F364" s="51">
        <f t="shared" ca="1" si="5"/>
        <v>46412</v>
      </c>
      <c r="G364" s="7"/>
      <c r="H364" s="7"/>
    </row>
    <row r="365" spans="2:8" x14ac:dyDescent="0.25">
      <c r="B365" s="41"/>
      <c r="C365" s="49"/>
      <c r="D365" s="50"/>
      <c r="E365" s="50"/>
      <c r="F365" s="51">
        <f t="shared" ca="1" si="5"/>
        <v>46413</v>
      </c>
      <c r="G365" s="7"/>
      <c r="H365" s="7"/>
    </row>
    <row r="366" spans="2:8" x14ac:dyDescent="0.25">
      <c r="B366" s="41"/>
      <c r="C366" s="49"/>
      <c r="D366" s="50"/>
      <c r="E366" s="50"/>
      <c r="F366" s="51">
        <f t="shared" ca="1" si="5"/>
        <v>46414</v>
      </c>
      <c r="G366" s="7"/>
      <c r="H366" s="7"/>
    </row>
    <row r="367" spans="2:8" x14ac:dyDescent="0.25">
      <c r="B367" s="41"/>
      <c r="C367" s="49"/>
      <c r="D367" s="50"/>
      <c r="E367" s="50"/>
      <c r="F367" s="51">
        <f t="shared" ca="1" si="5"/>
        <v>46415</v>
      </c>
      <c r="G367" s="7"/>
      <c r="H367" s="7"/>
    </row>
    <row r="368" spans="2:8" x14ac:dyDescent="0.25">
      <c r="B368" s="41"/>
      <c r="C368" s="49"/>
      <c r="D368" s="50"/>
      <c r="E368" s="50"/>
      <c r="F368" s="51">
        <f t="shared" ca="1" si="5"/>
        <v>46416</v>
      </c>
      <c r="G368" s="7"/>
      <c r="H368" s="7"/>
    </row>
    <row r="369" spans="2:8" x14ac:dyDescent="0.25">
      <c r="B369" s="41"/>
      <c r="C369" s="49"/>
      <c r="D369" s="50"/>
      <c r="E369" s="50"/>
      <c r="F369" s="51">
        <f t="shared" ca="1" si="5"/>
        <v>46417</v>
      </c>
      <c r="G369" s="7"/>
      <c r="H369" s="7"/>
    </row>
    <row r="370" spans="2:8" x14ac:dyDescent="0.25">
      <c r="B370" s="41"/>
      <c r="C370" s="49"/>
      <c r="D370" s="50"/>
      <c r="E370" s="50"/>
      <c r="F370" s="51">
        <f t="shared" ca="1" si="5"/>
        <v>46418</v>
      </c>
      <c r="G370" s="7"/>
      <c r="H370" s="7"/>
    </row>
    <row r="371" spans="2:8" x14ac:dyDescent="0.25">
      <c r="B371" s="41"/>
      <c r="C371" s="49"/>
      <c r="D371" s="50"/>
      <c r="E371" s="50"/>
      <c r="F371" s="51">
        <f t="shared" ca="1" si="5"/>
        <v>46419</v>
      </c>
      <c r="G371" s="7"/>
      <c r="H371" s="7"/>
    </row>
    <row r="372" spans="2:8" x14ac:dyDescent="0.25">
      <c r="B372" s="41"/>
      <c r="C372" s="49"/>
      <c r="D372" s="50"/>
      <c r="E372" s="50"/>
      <c r="F372" s="51">
        <f t="shared" ca="1" si="5"/>
        <v>46420</v>
      </c>
      <c r="G372" s="7"/>
      <c r="H372" s="7"/>
    </row>
    <row r="373" spans="2:8" x14ac:dyDescent="0.25">
      <c r="B373" s="41"/>
      <c r="C373" s="49"/>
      <c r="D373" s="50"/>
      <c r="E373" s="50"/>
      <c r="F373" s="51">
        <f t="shared" ca="1" si="5"/>
        <v>46421</v>
      </c>
      <c r="G373" s="7"/>
      <c r="H373" s="7"/>
    </row>
    <row r="374" spans="2:8" x14ac:dyDescent="0.25">
      <c r="B374" s="41"/>
      <c r="C374" s="42"/>
      <c r="F374" s="44"/>
      <c r="G374" s="7"/>
      <c r="H374" s="7"/>
    </row>
    <row r="375" spans="2:8" x14ac:dyDescent="0.25">
      <c r="B375" s="41"/>
      <c r="C375" s="42"/>
      <c r="F375" s="44"/>
      <c r="G375" s="7"/>
      <c r="H375" s="7"/>
    </row>
  </sheetData>
  <sheetProtection algorithmName="SHA-512" hashValue="1LKgA0poUJa9cuZfKQn/EQDTaGkIomuWh4CxfLFxhG3Ep+CM7s4xBKCvl3ShmyOmZnImvPfKekPNsYs6jYX4qw==" saltValue="/ep4QNtynPlHKpsVoF3DJ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DO2023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2023-02-20T10:19:53Z</cp:lastPrinted>
  <dcterms:created xsi:type="dcterms:W3CDTF">2023-02-15T10:13:48Z</dcterms:created>
  <dcterms:modified xsi:type="dcterms:W3CDTF">2026-01-31T08:57:56Z</dcterms:modified>
</cp:coreProperties>
</file>