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9- Buxerolles Nocturne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CB116" i="2" s="1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CB102" i="2" s="1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/>
  <c r="CB100" i="2"/>
  <c r="BG33" i="2"/>
  <c r="AJ97" i="2"/>
  <c r="BG31" i="2"/>
  <c r="AJ96" i="2" s="1"/>
  <c r="CB96" i="2" s="1"/>
  <c r="CB105" i="2"/>
  <c r="CB108" i="2"/>
  <c r="CB106" i="2"/>
  <c r="CB98" i="2"/>
  <c r="CB104" i="2"/>
  <c r="CB107" i="2"/>
  <c r="CF96" i="2" l="1"/>
  <c r="AZ120" i="2"/>
  <c r="CB120" i="2" s="1"/>
  <c r="CB103" i="2"/>
  <c r="DS102" i="2" s="1"/>
  <c r="CB111" i="2"/>
  <c r="BJ92" i="2"/>
  <c r="CB92" i="2" s="1"/>
  <c r="C127" i="2" l="1"/>
</calcChain>
</file>

<file path=xl/sharedStrings.xml><?xml version="1.0" encoding="utf-8"?>
<sst xmlns="http://schemas.openxmlformats.org/spreadsheetml/2006/main" count="310" uniqueCount="201">
  <si>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</si>
  <si>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</si>
  <si>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</si>
  <si>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</si>
  <si>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</si>
  <si>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</si>
  <si>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</si>
  <si>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</si>
  <si>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</si>
  <si>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</si>
  <si>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</si>
  <si>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</si>
  <si>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</si>
  <si>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</si>
  <si>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</si>
  <si>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</si>
  <si>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</si>
  <si>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</si>
  <si>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</si>
  <si>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</si>
  <si>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</si>
  <si>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</si>
  <si>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</si>
  <si>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</si>
  <si>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</si>
  <si>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</si>
  <si>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</si>
  <si>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</si>
  <si>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</si>
  <si>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</si>
  <si>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</si>
  <si>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</si>
  <si>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</si>
  <si>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</si>
  <si>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</si>
  <si>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</si>
  <si>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</si>
  <si>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</si>
  <si>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</si>
  <si>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</si>
  <si>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</si>
  <si>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</si>
  <si>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</si>
  <si>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</si>
  <si>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</si>
  <si>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</si>
  <si>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</si>
  <si>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</si>
  <si>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</si>
  <si>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</si>
  <si>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</si>
  <si>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</si>
  <si>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</si>
  <si>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</si>
  <si>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</si>
  <si>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</si>
  <si>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</si>
  <si>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</si>
  <si>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</si>
  <si>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</si>
  <si>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</si>
  <si>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</si>
  <si>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</si>
  <si>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</si>
  <si>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</si>
  <si>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</si>
  <si>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</si>
  <si>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</si>
  <si>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</si>
  <si>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</si>
  <si>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</si>
  <si>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</si>
  <si>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</si>
  <si>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</si>
  <si>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</si>
  <si>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</si>
  <si>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</si>
  <si>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</si>
  <si>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</si>
  <si>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</si>
  <si>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</si>
  <si>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</si>
  <si>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</si>
  <si>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</si>
  <si>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</si>
  <si>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</si>
  <si>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</si>
  <si>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</si>
  <si>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</si>
  <si>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</si>
  <si>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</si>
  <si>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</si>
  <si>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</si>
  <si>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</si>
  <si>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</si>
  <si>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</si>
  <si>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</si>
  <si>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</si>
  <si>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</si>
  <si>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</si>
  <si>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</si>
  <si>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</si>
  <si>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</si>
  <si>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</si>
  <si>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</si>
  <si>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</si>
  <si>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</si>
  <si>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</si>
  <si>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</si>
  <si>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</si>
  <si>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</si>
  <si>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</si>
  <si>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</si>
  <si>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</si>
  <si>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</si>
  <si>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</si>
  <si>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</si>
  <si>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</si>
  <si>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</si>
  <si>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</si>
  <si>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</si>
  <si>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</si>
  <si>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</si>
  <si>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</si>
  <si>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</si>
  <si>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</si>
  <si>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</si>
  <si>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</si>
  <si>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</si>
  <si>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</si>
  <si>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</si>
  <si>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</si>
  <si>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</si>
  <si>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</si>
  <si>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</si>
  <si>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</si>
  <si>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</si>
  <si>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</si>
  <si>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</si>
  <si>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</si>
  <si>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</si>
  <si>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</si>
  <si>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</si>
  <si>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</si>
  <si>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</si>
  <si>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</si>
  <si>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</si>
  <si>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</si>
  <si>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</si>
  <si>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</si>
  <si>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</si>
  <si>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</si>
  <si>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</si>
  <si>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</si>
  <si>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</si>
  <si>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</si>
  <si>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</si>
  <si>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</si>
  <si>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</si>
  <si>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</si>
  <si>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</si>
  <si>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</si>
  <si>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</si>
  <si>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</si>
  <si>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</si>
  <si>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</si>
  <si>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</si>
  <si>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</si>
  <si>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</si>
  <si>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</si>
  <si>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</si>
  <si>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</si>
  <si>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</si>
  <si>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</si>
  <si>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</si>
  <si>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CYCLE POITEVIN</t>
  </si>
  <si>
    <t>Cachet / Signature du club
Po/ Cycle Poitevin
Manu LEGROS</t>
  </si>
  <si>
    <t>BUXEROLLES</t>
  </si>
  <si>
    <t>5ème NOCTURNE DE BUXEROLLES</t>
  </si>
  <si>
    <t xml:space="preserve"> Rue Omer Bernier
 Rue Hyppolite Veron
 Avenue du Pas de St Jacques
 Rue de la Noblesse
 Rue des Terrageaux
 Rue Omer Bernier
</t>
  </si>
  <si>
    <t>1H30</t>
  </si>
  <si>
    <t>19H00</t>
  </si>
  <si>
    <t>20H00</t>
  </si>
  <si>
    <t>STADE MUNICIPAL - RUE OMER BERNIER</t>
  </si>
  <si>
    <t>STADE MUNICIPAL</t>
  </si>
  <si>
    <t>459/20</t>
  </si>
  <si>
    <t>91</t>
  </si>
  <si>
    <t>69</t>
  </si>
  <si>
    <t>55</t>
  </si>
  <si>
    <t>OPEN 2</t>
  </si>
  <si>
    <t>OPEN 3</t>
  </si>
  <si>
    <t>76/5</t>
  </si>
  <si>
    <t>69/5</t>
  </si>
  <si>
    <t>27</t>
  </si>
  <si>
    <t>14</t>
  </si>
  <si>
    <t>24</t>
  </si>
  <si>
    <t>MANU</t>
  </si>
  <si>
    <t>LEGROS</t>
  </si>
  <si>
    <t>0610832009</t>
  </si>
  <si>
    <t>contact@cyclepoitevin86.fr</t>
  </si>
  <si>
    <t>Sauf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</si>
</sst>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1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  <font>
      <u/>
      <sz val="10"/>
      <color theme="10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0" fontId="4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0" fontId="0" fillId="0" borderId="0" xfId="0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50" fillId="0" borderId="17" xfId="1" applyNumberFormat="1" applyBorder="1" applyAlignment="1" applyProtection="1">
      <alignment horizontal="left" vertical="center"/>
      <protection locked="0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1" fillId="0" borderId="27" xfId="0" applyNumberFormat="1" applyFont="1" applyBorder="1" applyAlignment="1" applyProtection="1">
      <alignment horizontal="center" vertical="top" wrapText="1"/>
      <protection locked="0"/>
    </xf>
    <xf numFmtId="49" fontId="1" fillId="0" borderId="28" xfId="0" applyNumberFormat="1" applyFont="1" applyBorder="1" applyAlignment="1" applyProtection="1">
      <alignment horizontal="center" vertical="top" wrapText="1"/>
      <protection locked="0"/>
    </xf>
    <xf numFmtId="49" fontId="1" fillId="0" borderId="29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39" xfId="0" applyNumberFormat="1" applyFont="1" applyBorder="1" applyAlignment="1" applyProtection="1">
      <alignment horizontal="center" vertical="top" wrapTex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1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" fillId="0" borderId="33" xfId="0" applyNumberFormat="1" applyFont="1" applyBorder="1" applyAlignment="1" applyProtection="1">
      <alignment horizontal="center" vertical="top" wrapText="1"/>
      <protection locked="0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center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5" xfId="0" applyFont="1" applyFill="1" applyBorder="1" applyAlignment="1">
      <alignment horizontal="left" vertical="center"/>
    </xf>
    <xf numFmtId="0" fontId="2" fillId="0" borderId="56" xfId="0" applyFont="1" applyBorder="1"/>
    <xf numFmtId="0" fontId="2" fillId="0" borderId="57" xfId="0" applyFont="1" applyBorder="1"/>
    <xf numFmtId="49" fontId="9" fillId="2" borderId="55" xfId="0" applyNumberFormat="1" applyFont="1" applyFill="1" applyBorder="1" applyAlignment="1">
      <alignment horizontal="center" vertical="center"/>
    </xf>
    <xf numFmtId="165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49" fontId="9" fillId="2" borderId="55" xfId="0" applyNumberFormat="1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9" fillId="2" borderId="55" xfId="0" applyNumberFormat="1" applyFont="1" applyFill="1" applyBorder="1" applyAlignment="1">
      <alignment horizontal="center" vertical="center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5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7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/>
    <xf numFmtId="0" fontId="4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9" fillId="2" borderId="2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5" xfId="0" applyFont="1" applyBorder="1" applyAlignment="1">
      <alignment horizontal="left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7" fillId="6" borderId="13" xfId="0" applyFont="1" applyFill="1" applyBorder="1"/>
    <xf numFmtId="0" fontId="27" fillId="6" borderId="16" xfId="0" applyFont="1" applyFill="1" applyBorder="1"/>
    <xf numFmtId="0" fontId="4" fillId="2" borderId="12" xfId="0" applyFont="1" applyFill="1" applyBorder="1" applyAlignment="1">
      <alignment horizontal="center" vertical="center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yclepoitevin86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zoomScaleNormal="100" workbookViewId="0">
      <selection activeCell="GL20" sqref="GL20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92" t="s">
        <v>0</v>
      </c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4"/>
      <c r="BE1" s="297" t="s">
        <v>1</v>
      </c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9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95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4"/>
      <c r="BE2" s="300" t="s">
        <v>2</v>
      </c>
      <c r="BF2" s="301"/>
      <c r="BG2" s="301"/>
      <c r="BH2" s="301"/>
      <c r="BI2" s="301"/>
      <c r="BJ2" s="301"/>
      <c r="BK2" s="301"/>
      <c r="BL2" s="302"/>
      <c r="BM2" s="303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4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05" t="s">
        <v>3</v>
      </c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0"/>
      <c r="BE3" s="306" t="s">
        <v>4</v>
      </c>
      <c r="BF3" s="307"/>
      <c r="BG3" s="307"/>
      <c r="BH3" s="307"/>
      <c r="BI3" s="307"/>
      <c r="BJ3" s="307"/>
      <c r="BK3" s="307"/>
      <c r="BL3" s="235"/>
      <c r="BM3" s="308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317" t="s">
        <v>5</v>
      </c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0"/>
      <c r="BE4" s="306" t="s">
        <v>6</v>
      </c>
      <c r="BF4" s="307"/>
      <c r="BG4" s="307"/>
      <c r="BH4" s="307"/>
      <c r="BI4" s="307"/>
      <c r="BJ4" s="307"/>
      <c r="BK4" s="307"/>
      <c r="BL4" s="235"/>
      <c r="BM4" s="308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17" t="s">
        <v>7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0"/>
      <c r="BE5" s="318" t="s">
        <v>8</v>
      </c>
      <c r="BF5" s="319"/>
      <c r="BG5" s="319"/>
      <c r="BH5" s="319"/>
      <c r="BI5" s="319"/>
      <c r="BJ5" s="319"/>
      <c r="BK5" s="319"/>
      <c r="BL5" s="320"/>
      <c r="BM5" s="321"/>
      <c r="BN5" s="319"/>
      <c r="BO5" s="319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22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310"/>
      <c r="B7" s="107"/>
      <c r="C7" s="107"/>
      <c r="D7" s="107"/>
      <c r="E7" s="107"/>
      <c r="F7" s="107"/>
      <c r="G7" s="107"/>
      <c r="H7" s="107"/>
      <c r="I7" s="107"/>
      <c r="J7" s="108"/>
      <c r="K7" s="11"/>
      <c r="L7" s="11"/>
      <c r="M7" s="11"/>
      <c r="N7" s="11"/>
      <c r="O7" s="8"/>
      <c r="P7" s="8"/>
      <c r="Q7" s="8"/>
      <c r="R7" s="8"/>
      <c r="S7" s="324" t="s">
        <v>171</v>
      </c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8"/>
      <c r="BC7" s="8"/>
      <c r="BD7" s="11"/>
      <c r="BE7" s="323">
        <v>2025</v>
      </c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98" t="s">
        <v>9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  <c r="BR8" s="311"/>
      <c r="BS8" s="311"/>
      <c r="BT8" s="311"/>
      <c r="BU8" s="311"/>
      <c r="BV8" s="311"/>
      <c r="BW8" s="311"/>
      <c r="BX8" s="311"/>
      <c r="BY8" s="311"/>
      <c r="BZ8" s="311"/>
      <c r="CA8" s="311"/>
      <c r="CB8" s="31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313"/>
      <c r="B9" s="107"/>
      <c r="C9" s="107"/>
      <c r="D9" s="107"/>
      <c r="E9" s="107"/>
      <c r="F9" s="107"/>
      <c r="G9" s="107"/>
      <c r="H9" s="107"/>
      <c r="I9" s="107"/>
      <c r="J9" s="10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06" t="s">
        <v>10</v>
      </c>
      <c r="B10" s="107"/>
      <c r="C10" s="107"/>
      <c r="D10" s="107"/>
      <c r="E10" s="107"/>
      <c r="F10" s="108"/>
      <c r="G10" s="13"/>
      <c r="H10" s="314" t="s">
        <v>177</v>
      </c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6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343">
        <v>86180</v>
      </c>
      <c r="BP10" s="344"/>
      <c r="BQ10" s="344"/>
      <c r="BR10" s="344"/>
      <c r="BS10" s="344"/>
      <c r="BT10" s="344"/>
      <c r="BU10" s="344"/>
      <c r="BV10" s="344"/>
      <c r="BW10" s="344"/>
      <c r="BX10" s="344"/>
      <c r="BY10" s="344"/>
      <c r="BZ10" s="344"/>
      <c r="CA10" s="344"/>
      <c r="CB10" s="345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313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8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06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14"/>
      <c r="S12" s="188" t="s">
        <v>178</v>
      </c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  <c r="BM12" s="355"/>
      <c r="BN12" s="355"/>
      <c r="BO12" s="355"/>
      <c r="BP12" s="355"/>
      <c r="BQ12" s="355"/>
      <c r="BR12" s="355"/>
      <c r="BS12" s="355"/>
      <c r="BT12" s="355"/>
      <c r="BU12" s="355"/>
      <c r="BV12" s="355"/>
      <c r="BW12" s="355"/>
      <c r="BX12" s="355"/>
      <c r="BY12" s="355"/>
      <c r="BZ12" s="355"/>
      <c r="CA12" s="355"/>
      <c r="CB12" s="355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313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8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06" t="s">
        <v>12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217"/>
      <c r="S14" s="225" t="s">
        <v>175</v>
      </c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52"/>
      <c r="BB14" s="50"/>
      <c r="BC14" s="346" t="s">
        <v>111</v>
      </c>
      <c r="BD14" s="346"/>
      <c r="BE14" s="346"/>
      <c r="BF14" s="346"/>
      <c r="BG14" s="346"/>
      <c r="BH14" s="346"/>
      <c r="BI14" s="346"/>
      <c r="BJ14" s="346"/>
      <c r="BK14" s="346"/>
      <c r="BL14" s="346"/>
      <c r="BM14" s="346"/>
      <c r="BN14" s="346"/>
      <c r="BO14" s="46"/>
      <c r="BP14" s="343">
        <v>5086070</v>
      </c>
      <c r="BQ14" s="344"/>
      <c r="BR14" s="344"/>
      <c r="BS14" s="344"/>
      <c r="BT14" s="344"/>
      <c r="BU14" s="344"/>
      <c r="BV14" s="344"/>
      <c r="BW14" s="344"/>
      <c r="BX14" s="344"/>
      <c r="BY14" s="344"/>
      <c r="BZ14" s="344"/>
      <c r="CA14" s="344"/>
      <c r="CB14" s="345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313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8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06" t="s">
        <v>13</v>
      </c>
      <c r="B16" s="107"/>
      <c r="C16" s="107"/>
      <c r="D16" s="107"/>
      <c r="E16" s="107"/>
      <c r="F16" s="108"/>
      <c r="G16" s="15"/>
      <c r="H16" s="354">
        <v>45833</v>
      </c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9"/>
      <c r="AC16" s="64"/>
      <c r="AD16" s="65"/>
      <c r="AE16" s="89" t="s">
        <v>110</v>
      </c>
      <c r="AF16" s="89"/>
      <c r="AG16" s="89"/>
      <c r="AH16" s="89"/>
      <c r="AI16" s="89"/>
      <c r="AJ16" s="89"/>
      <c r="AK16" s="89"/>
      <c r="AL16" s="89"/>
      <c r="AM16" s="89"/>
      <c r="AN16" s="90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2"/>
      <c r="BB16" s="46"/>
      <c r="BC16" s="51" t="s">
        <v>158</v>
      </c>
      <c r="BE16" s="51"/>
      <c r="BF16" s="51"/>
      <c r="BG16" s="51"/>
      <c r="BH16" s="51"/>
      <c r="BI16" s="51"/>
      <c r="BJ16" s="51"/>
      <c r="BK16" s="96"/>
      <c r="BL16" s="97"/>
      <c r="BM16" s="83" t="s">
        <v>134</v>
      </c>
      <c r="BN16" s="83"/>
      <c r="BO16" s="83"/>
      <c r="BP16" s="83"/>
      <c r="BQ16" s="66"/>
      <c r="BR16" s="88"/>
      <c r="BS16" s="88"/>
      <c r="BT16" s="84" t="s">
        <v>135</v>
      </c>
      <c r="BU16" s="84"/>
      <c r="BV16" s="84"/>
      <c r="BW16" s="84"/>
      <c r="BX16" s="66"/>
      <c r="BY16" s="85" t="s">
        <v>16</v>
      </c>
      <c r="BZ16" s="85"/>
      <c r="CA16" s="86" t="s">
        <v>157</v>
      </c>
      <c r="CB16" s="87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328" t="s">
        <v>112</v>
      </c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356" t="s">
        <v>156</v>
      </c>
      <c r="BD18" s="356"/>
      <c r="BE18" s="356"/>
      <c r="BF18" s="356"/>
      <c r="BG18" s="356"/>
      <c r="BH18" s="356"/>
      <c r="BI18" s="50"/>
      <c r="BJ18" s="93" t="s">
        <v>132</v>
      </c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5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329" t="s">
        <v>15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330"/>
      <c r="M20" s="331" t="s">
        <v>155</v>
      </c>
      <c r="N20" s="234"/>
      <c r="O20" s="234"/>
      <c r="P20" s="234"/>
      <c r="Q20" s="234"/>
      <c r="R20" s="330"/>
      <c r="S20" s="325" t="s">
        <v>16</v>
      </c>
      <c r="T20" s="192"/>
      <c r="U20" s="193"/>
      <c r="V20" s="16"/>
      <c r="W20" s="16"/>
      <c r="X20" s="16"/>
      <c r="Y20" s="326" t="s">
        <v>17</v>
      </c>
      <c r="Z20" s="107"/>
      <c r="AA20" s="107"/>
      <c r="AB20" s="107"/>
      <c r="AC20" s="108"/>
      <c r="AD20" s="327" t="s">
        <v>18</v>
      </c>
      <c r="AE20" s="107"/>
      <c r="AF20" s="107"/>
      <c r="AG20" s="107"/>
      <c r="AH20" s="107"/>
      <c r="AI20" s="107"/>
      <c r="AJ20" s="107"/>
      <c r="AK20" s="108"/>
      <c r="AL20" s="351" t="s">
        <v>200</v>
      </c>
      <c r="AM20" s="352"/>
      <c r="AN20" s="352"/>
      <c r="AO20" s="352"/>
      <c r="AP20" s="352"/>
      <c r="AQ20" s="352"/>
      <c r="AR20" s="352"/>
      <c r="AS20" s="352"/>
      <c r="AT20" s="352"/>
      <c r="AU20" s="352"/>
      <c r="AV20" s="352"/>
      <c r="AW20" s="352"/>
      <c r="AX20" s="352"/>
      <c r="AY20" s="352"/>
      <c r="AZ20" s="352"/>
      <c r="BA20" s="352"/>
      <c r="BB20" s="352"/>
      <c r="BC20" s="352"/>
      <c r="BD20" s="352"/>
      <c r="BE20" s="352"/>
      <c r="BF20" s="352"/>
      <c r="BG20" s="352"/>
      <c r="BH20" s="352"/>
      <c r="BI20" s="352"/>
      <c r="BJ20" s="352"/>
      <c r="BK20" s="352"/>
      <c r="BL20" s="352"/>
      <c r="BM20" s="352"/>
      <c r="BN20" s="352"/>
      <c r="BO20" s="352"/>
      <c r="BP20" s="352"/>
      <c r="BQ20" s="352"/>
      <c r="BR20" s="352"/>
      <c r="BS20" s="352"/>
      <c r="BT20" s="352"/>
      <c r="BU20" s="352"/>
      <c r="BV20" s="352"/>
      <c r="BW20" s="352"/>
      <c r="BX20" s="352"/>
      <c r="BY20" s="352"/>
      <c r="BZ20" s="352"/>
      <c r="CA20" s="352"/>
      <c r="CB20" s="353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6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30" t="s">
        <v>19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8"/>
      <c r="X22" s="142" t="s">
        <v>173</v>
      </c>
      <c r="Y22" s="107"/>
      <c r="Z22" s="107"/>
      <c r="AA22" s="107"/>
      <c r="AB22" s="107"/>
      <c r="AC22" s="107"/>
      <c r="AD22" s="107"/>
      <c r="AE22" s="217"/>
      <c r="AF22" s="291">
        <v>9</v>
      </c>
      <c r="AG22" s="168"/>
      <c r="AH22" s="168"/>
      <c r="AI22" s="168"/>
      <c r="AJ22" s="168"/>
      <c r="AK22" s="169"/>
      <c r="AL22" s="2"/>
      <c r="AM22" s="2"/>
      <c r="AN22" s="143" t="s">
        <v>174</v>
      </c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347"/>
      <c r="BA22" s="348"/>
      <c r="BB22" s="348"/>
      <c r="BC22" s="348"/>
      <c r="BD22" s="348"/>
      <c r="BE22" s="348"/>
      <c r="BF22" s="348"/>
      <c r="BG22" s="348"/>
      <c r="BH22" s="348"/>
      <c r="BI22" s="348"/>
      <c r="BJ22" s="348"/>
      <c r="BK22" s="348"/>
      <c r="BL22" s="349"/>
      <c r="BM22" s="285"/>
      <c r="BN22" s="286"/>
      <c r="BO22" s="286"/>
      <c r="BP22" s="286"/>
      <c r="BQ22" s="286"/>
      <c r="BR22" s="286"/>
      <c r="BS22" s="286"/>
      <c r="BT22" s="286"/>
      <c r="BU22" s="286"/>
      <c r="BV22" s="286"/>
      <c r="BW22" s="286"/>
      <c r="BX22" s="286"/>
      <c r="BY22" s="286"/>
      <c r="BZ22" s="286"/>
      <c r="CA22" s="286"/>
      <c r="CB22" s="286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86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98" t="s">
        <v>20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06" t="s">
        <v>21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111" t="s">
        <v>179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3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6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9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265" t="s">
        <v>22</v>
      </c>
      <c r="B31" s="265"/>
      <c r="C31" s="265"/>
      <c r="D31" s="265"/>
      <c r="E31" s="265"/>
      <c r="F31" s="265"/>
      <c r="G31" s="265"/>
      <c r="H31" s="265"/>
      <c r="I31" s="265"/>
      <c r="J31" s="53"/>
      <c r="K31" s="255" t="s">
        <v>23</v>
      </c>
      <c r="L31" s="255"/>
      <c r="M31" s="255"/>
      <c r="N31" s="255"/>
      <c r="O31" s="255"/>
      <c r="P31" s="255"/>
      <c r="Q31" s="255"/>
      <c r="R31" s="255"/>
      <c r="S31" s="255"/>
      <c r="T31" s="255"/>
      <c r="U31" s="256"/>
      <c r="V31" s="288"/>
      <c r="W31" s="289"/>
      <c r="X31" s="289"/>
      <c r="Y31" s="289"/>
      <c r="Z31" s="289"/>
      <c r="AA31" s="290"/>
      <c r="AB31" s="232" t="s">
        <v>24</v>
      </c>
      <c r="AC31" s="102"/>
      <c r="AD31" s="102"/>
      <c r="AE31" s="233"/>
      <c r="AF31" s="234"/>
      <c r="AG31" s="234"/>
      <c r="AH31" s="235"/>
      <c r="AI31" s="218" t="s">
        <v>25</v>
      </c>
      <c r="AJ31" s="102"/>
      <c r="AK31" s="102"/>
      <c r="AL31" s="102"/>
      <c r="AM31" s="102"/>
      <c r="AN31" s="102"/>
      <c r="AO31" s="102"/>
      <c r="AP31" s="102"/>
      <c r="AQ31" s="225"/>
      <c r="AR31" s="168"/>
      <c r="AS31" s="169"/>
      <c r="AT31" s="78"/>
      <c r="AU31" s="287" t="s">
        <v>26</v>
      </c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62">
        <f>V31*AQ31</f>
        <v>0</v>
      </c>
      <c r="BH31" s="263"/>
      <c r="BI31" s="263"/>
      <c r="BJ31" s="263"/>
      <c r="BK31" s="263"/>
      <c r="BL31" s="263"/>
      <c r="BM31" s="263"/>
      <c r="BN31" s="264"/>
      <c r="BO31" s="277" t="s">
        <v>24</v>
      </c>
      <c r="BP31" s="277"/>
      <c r="BQ31" s="278"/>
      <c r="BR31" s="222"/>
      <c r="BS31" s="223"/>
      <c r="BT31" s="223"/>
      <c r="BU31" s="223"/>
      <c r="BV31" s="223"/>
      <c r="BW31" s="223"/>
      <c r="BX31" s="223"/>
      <c r="BY31" s="223"/>
      <c r="BZ31" s="223"/>
      <c r="CA31" s="223"/>
      <c r="CB31" s="169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266" t="s">
        <v>27</v>
      </c>
      <c r="B33" s="266"/>
      <c r="C33" s="266"/>
      <c r="D33" s="266"/>
      <c r="E33" s="266"/>
      <c r="F33" s="266"/>
      <c r="G33" s="266"/>
      <c r="I33" s="53"/>
      <c r="J33" s="53"/>
      <c r="K33" s="253" t="s">
        <v>23</v>
      </c>
      <c r="L33" s="253"/>
      <c r="M33" s="253"/>
      <c r="N33" s="253"/>
      <c r="O33" s="253"/>
      <c r="P33" s="253"/>
      <c r="Q33" s="253"/>
      <c r="R33" s="253"/>
      <c r="S33" s="253"/>
      <c r="T33" s="253"/>
      <c r="U33" s="254"/>
      <c r="V33" s="267"/>
      <c r="W33" s="268"/>
      <c r="X33" s="268"/>
      <c r="Y33" s="268"/>
      <c r="Z33" s="268"/>
      <c r="AA33" s="269"/>
      <c r="AB33" s="270" t="s">
        <v>24</v>
      </c>
      <c r="AC33" s="271"/>
      <c r="AD33" s="271"/>
      <c r="AE33" s="272"/>
      <c r="AF33" s="273"/>
      <c r="AG33" s="273"/>
      <c r="AH33" s="274"/>
      <c r="AI33" s="275" t="s">
        <v>25</v>
      </c>
      <c r="AJ33" s="271"/>
      <c r="AK33" s="271"/>
      <c r="AL33" s="271"/>
      <c r="AM33" s="271"/>
      <c r="AN33" s="271"/>
      <c r="AO33" s="271"/>
      <c r="AP33" s="271"/>
      <c r="AQ33" s="276"/>
      <c r="AR33" s="268"/>
      <c r="AS33" s="269"/>
      <c r="AT33" s="79"/>
      <c r="AU33" s="261" t="s">
        <v>26</v>
      </c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2">
        <f>V33*AQ33</f>
        <v>0</v>
      </c>
      <c r="BH33" s="263"/>
      <c r="BI33" s="263"/>
      <c r="BJ33" s="263"/>
      <c r="BK33" s="263"/>
      <c r="BL33" s="263"/>
      <c r="BM33" s="263"/>
      <c r="BN33" s="264"/>
      <c r="BO33" s="270" t="s">
        <v>24</v>
      </c>
      <c r="BP33" s="270"/>
      <c r="BQ33" s="282"/>
      <c r="BR33" s="283"/>
      <c r="BS33" s="268"/>
      <c r="BT33" s="268"/>
      <c r="BU33" s="268"/>
      <c r="BV33" s="268"/>
      <c r="BW33" s="268"/>
      <c r="BX33" s="268"/>
      <c r="BY33" s="268"/>
      <c r="BZ33" s="268"/>
      <c r="CA33" s="268"/>
      <c r="CB33" s="26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266"/>
      <c r="B34" s="266"/>
      <c r="C34" s="266"/>
      <c r="D34" s="266"/>
      <c r="E34" s="266"/>
      <c r="F34" s="266"/>
      <c r="G34" s="266"/>
      <c r="H34" s="18"/>
      <c r="I34" s="18"/>
      <c r="J34" s="18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4"/>
      <c r="AV34" s="284"/>
      <c r="AW34" s="284"/>
      <c r="AX34" s="284"/>
      <c r="AY34" s="284"/>
      <c r="AZ34" s="284"/>
      <c r="BA34" s="284"/>
      <c r="BB34" s="284"/>
      <c r="BC34" s="284"/>
      <c r="BD34" s="284"/>
      <c r="BE34" s="284"/>
      <c r="BF34" s="284"/>
      <c r="BG34" s="284"/>
      <c r="BH34" s="284"/>
      <c r="BI34" s="284"/>
      <c r="BJ34" s="284"/>
      <c r="BK34" s="284"/>
      <c r="BL34" s="284"/>
      <c r="BM34" s="284"/>
      <c r="BN34" s="284"/>
      <c r="BO34" s="284"/>
      <c r="BP34" s="284"/>
      <c r="BQ34" s="284"/>
      <c r="BR34" s="284"/>
      <c r="BS34" s="284"/>
      <c r="BT34" s="284"/>
      <c r="BU34" s="284"/>
      <c r="BV34" s="284"/>
      <c r="BW34" s="284"/>
      <c r="BX34" s="284"/>
      <c r="BY34" s="284"/>
      <c r="BZ34" s="284"/>
      <c r="CA34" s="284"/>
      <c r="CB34" s="284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265" t="s">
        <v>28</v>
      </c>
      <c r="B35" s="155"/>
      <c r="C35" s="155"/>
      <c r="D35" s="155"/>
      <c r="E35" s="155"/>
      <c r="F35" s="155"/>
      <c r="G35" s="156"/>
      <c r="I35" s="53"/>
      <c r="J35" s="53"/>
      <c r="K35" s="255" t="s">
        <v>23</v>
      </c>
      <c r="L35" s="255"/>
      <c r="M35" s="255"/>
      <c r="N35" s="255"/>
      <c r="O35" s="255"/>
      <c r="P35" s="255"/>
      <c r="Q35" s="255"/>
      <c r="R35" s="255"/>
      <c r="S35" s="255"/>
      <c r="T35" s="255"/>
      <c r="U35" s="256"/>
      <c r="V35" s="231">
        <v>1.5</v>
      </c>
      <c r="W35" s="168"/>
      <c r="X35" s="168"/>
      <c r="Y35" s="168"/>
      <c r="Z35" s="168"/>
      <c r="AA35" s="169"/>
      <c r="AB35" s="232" t="s">
        <v>24</v>
      </c>
      <c r="AC35" s="102"/>
      <c r="AD35" s="102"/>
      <c r="AE35" s="233"/>
      <c r="AF35" s="234"/>
      <c r="AG35" s="234"/>
      <c r="AH35" s="235"/>
      <c r="AI35" s="236" t="s">
        <v>28</v>
      </c>
      <c r="AJ35" s="234"/>
      <c r="AK35" s="234"/>
      <c r="AL35" s="234"/>
      <c r="AM35" s="235"/>
      <c r="AN35" s="225" t="s">
        <v>180</v>
      </c>
      <c r="AO35" s="168"/>
      <c r="AP35" s="168"/>
      <c r="AQ35" s="168"/>
      <c r="AR35" s="168"/>
      <c r="AS35" s="169"/>
      <c r="AT35" s="257" t="s">
        <v>29</v>
      </c>
      <c r="AU35" s="234"/>
      <c r="AV35" s="234"/>
      <c r="AW35" s="235"/>
      <c r="AX35" s="5"/>
      <c r="AY35" s="236" t="s">
        <v>25</v>
      </c>
      <c r="AZ35" s="234"/>
      <c r="BA35" s="234"/>
      <c r="BB35" s="234"/>
      <c r="BC35" s="234"/>
      <c r="BD35" s="234"/>
      <c r="BE35" s="234"/>
      <c r="BF35" s="234"/>
      <c r="BG35" s="234"/>
      <c r="BH35" s="235"/>
      <c r="BI35" s="225">
        <v>5</v>
      </c>
      <c r="BJ35" s="168"/>
      <c r="BK35" s="168"/>
      <c r="BL35" s="168"/>
      <c r="BM35" s="168"/>
      <c r="BN35" s="169"/>
      <c r="BO35" s="279" t="s">
        <v>30</v>
      </c>
      <c r="BP35" s="280"/>
      <c r="BQ35" s="281"/>
      <c r="BR35" s="222"/>
      <c r="BS35" s="223"/>
      <c r="BT35" s="223"/>
      <c r="BU35" s="223"/>
      <c r="BV35" s="223"/>
      <c r="BW35" s="223"/>
      <c r="BX35" s="223"/>
      <c r="BY35" s="223"/>
      <c r="BZ35" s="223"/>
      <c r="CA35" s="223"/>
      <c r="CB35" s="169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58"/>
      <c r="B36" s="159"/>
      <c r="C36" s="159"/>
      <c r="D36" s="159"/>
      <c r="E36" s="159"/>
      <c r="F36" s="159"/>
      <c r="G36" s="160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30" t="s">
        <v>27</v>
      </c>
      <c r="B37" s="155"/>
      <c r="C37" s="155"/>
      <c r="D37" s="155"/>
      <c r="E37" s="155"/>
      <c r="F37" s="155"/>
      <c r="G37" s="156"/>
      <c r="I37" s="53"/>
      <c r="J37" s="53"/>
      <c r="K37" s="238" t="s">
        <v>23</v>
      </c>
      <c r="L37" s="238"/>
      <c r="M37" s="238"/>
      <c r="N37" s="238"/>
      <c r="O37" s="238"/>
      <c r="P37" s="238"/>
      <c r="Q37" s="238"/>
      <c r="R37" s="238"/>
      <c r="S37" s="238"/>
      <c r="T37" s="238"/>
      <c r="U37" s="239"/>
      <c r="V37" s="231"/>
      <c r="W37" s="168"/>
      <c r="X37" s="168"/>
      <c r="Y37" s="168"/>
      <c r="Z37" s="168"/>
      <c r="AA37" s="169"/>
      <c r="AB37" s="232" t="s">
        <v>24</v>
      </c>
      <c r="AC37" s="102"/>
      <c r="AD37" s="102"/>
      <c r="AE37" s="233"/>
      <c r="AF37" s="234"/>
      <c r="AG37" s="234"/>
      <c r="AH37" s="235"/>
      <c r="AI37" s="236" t="s">
        <v>28</v>
      </c>
      <c r="AJ37" s="234"/>
      <c r="AK37" s="234"/>
      <c r="AL37" s="234"/>
      <c r="AM37" s="235"/>
      <c r="AN37" s="225"/>
      <c r="AO37" s="168"/>
      <c r="AP37" s="168"/>
      <c r="AQ37" s="168"/>
      <c r="AR37" s="168"/>
      <c r="AS37" s="169"/>
      <c r="AT37" s="257" t="s">
        <v>29</v>
      </c>
      <c r="AU37" s="234"/>
      <c r="AV37" s="234"/>
      <c r="AW37" s="235"/>
      <c r="AX37" s="5"/>
      <c r="AY37" s="236" t="s">
        <v>25</v>
      </c>
      <c r="AZ37" s="234"/>
      <c r="BA37" s="234"/>
      <c r="BB37" s="234"/>
      <c r="BC37" s="234"/>
      <c r="BD37" s="234"/>
      <c r="BE37" s="234"/>
      <c r="BF37" s="234"/>
      <c r="BG37" s="234"/>
      <c r="BH37" s="235"/>
      <c r="BI37" s="225"/>
      <c r="BJ37" s="168"/>
      <c r="BK37" s="168"/>
      <c r="BL37" s="168"/>
      <c r="BM37" s="168"/>
      <c r="BN37" s="169"/>
      <c r="BO37" s="258" t="s">
        <v>30</v>
      </c>
      <c r="BP37" s="259"/>
      <c r="BQ37" s="260"/>
      <c r="BR37" s="222"/>
      <c r="BS37" s="223"/>
      <c r="BT37" s="223"/>
      <c r="BU37" s="223"/>
      <c r="BV37" s="223"/>
      <c r="BW37" s="223"/>
      <c r="BX37" s="223"/>
      <c r="BY37" s="223"/>
      <c r="BZ37" s="223"/>
      <c r="CA37" s="223"/>
      <c r="CB37" s="169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58"/>
      <c r="B38" s="159"/>
      <c r="C38" s="159"/>
      <c r="D38" s="159"/>
      <c r="E38" s="159"/>
      <c r="F38" s="159"/>
      <c r="G38" s="160"/>
      <c r="H38" s="3"/>
      <c r="I38" s="3"/>
      <c r="J38" s="3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128" t="s">
        <v>31</v>
      </c>
      <c r="B39" s="155"/>
      <c r="C39" s="155"/>
      <c r="D39" s="155"/>
      <c r="E39" s="155"/>
      <c r="F39" s="155"/>
      <c r="G39" s="156"/>
      <c r="H39" s="249" t="s">
        <v>32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  <c r="Y39" s="231"/>
      <c r="Z39" s="168"/>
      <c r="AA39" s="168"/>
      <c r="AB39" s="168"/>
      <c r="AC39" s="168"/>
      <c r="AD39" s="168"/>
      <c r="AE39" s="169"/>
      <c r="AF39" s="232" t="s">
        <v>24</v>
      </c>
      <c r="AG39" s="102"/>
      <c r="AH39" s="102"/>
      <c r="AI39" s="250"/>
      <c r="AJ39" s="102"/>
      <c r="AK39" s="102"/>
      <c r="AL39" s="102"/>
      <c r="AM39" s="102"/>
      <c r="AN39" s="250" t="s">
        <v>33</v>
      </c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2"/>
      <c r="BD39" s="225"/>
      <c r="BE39" s="168"/>
      <c r="BF39" s="168"/>
      <c r="BG39" s="169"/>
      <c r="BH39" s="226"/>
      <c r="BI39" s="102"/>
      <c r="BJ39" s="102"/>
      <c r="BK39" s="227"/>
      <c r="BL39" s="240" t="s">
        <v>34</v>
      </c>
      <c r="BM39" s="240"/>
      <c r="BN39" s="240"/>
      <c r="BO39" s="240"/>
      <c r="BP39" s="240"/>
      <c r="BQ39" s="240"/>
      <c r="BR39" s="241"/>
      <c r="BS39" s="242">
        <f>(Y39*BD39)+(Y41*BD41)</f>
        <v>0</v>
      </c>
      <c r="BT39" s="243"/>
      <c r="BU39" s="243"/>
      <c r="BV39" s="243"/>
      <c r="BW39" s="243"/>
      <c r="BX39" s="243"/>
      <c r="BY39" s="244"/>
      <c r="BZ39" s="341" t="s">
        <v>24</v>
      </c>
      <c r="CA39" s="342"/>
      <c r="CB39" s="342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157"/>
      <c r="B40" s="102"/>
      <c r="C40" s="102"/>
      <c r="D40" s="102"/>
      <c r="E40" s="102"/>
      <c r="F40" s="102"/>
      <c r="G40" s="100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40"/>
      <c r="BM40" s="240"/>
      <c r="BN40" s="240"/>
      <c r="BO40" s="240"/>
      <c r="BP40" s="240"/>
      <c r="BQ40" s="240"/>
      <c r="BR40" s="241"/>
      <c r="BS40" s="245"/>
      <c r="BT40" s="102"/>
      <c r="BU40" s="102"/>
      <c r="BV40" s="102"/>
      <c r="BW40" s="102"/>
      <c r="BX40" s="102"/>
      <c r="BY40" s="187"/>
      <c r="BZ40" s="341"/>
      <c r="CA40" s="342"/>
      <c r="CB40" s="342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58"/>
      <c r="B41" s="159"/>
      <c r="C41" s="159"/>
      <c r="D41" s="159"/>
      <c r="E41" s="159"/>
      <c r="F41" s="159"/>
      <c r="G41" s="160"/>
      <c r="H41" s="249" t="s">
        <v>35</v>
      </c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  <c r="Y41" s="231"/>
      <c r="Z41" s="168"/>
      <c r="AA41" s="168"/>
      <c r="AB41" s="168"/>
      <c r="AC41" s="168"/>
      <c r="AD41" s="168"/>
      <c r="AE41" s="169"/>
      <c r="AF41" s="232" t="s">
        <v>24</v>
      </c>
      <c r="AG41" s="102"/>
      <c r="AH41" s="102"/>
      <c r="AI41" s="250"/>
      <c r="AJ41" s="102"/>
      <c r="AK41" s="102"/>
      <c r="AL41" s="102"/>
      <c r="AM41" s="102"/>
      <c r="AN41" s="250" t="s">
        <v>36</v>
      </c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2"/>
      <c r="BD41" s="225"/>
      <c r="BE41" s="168"/>
      <c r="BF41" s="168"/>
      <c r="BG41" s="169"/>
      <c r="BH41" s="226"/>
      <c r="BI41" s="102"/>
      <c r="BJ41" s="102"/>
      <c r="BK41" s="227"/>
      <c r="BL41" s="240"/>
      <c r="BM41" s="240"/>
      <c r="BN41" s="240"/>
      <c r="BO41" s="240"/>
      <c r="BP41" s="240"/>
      <c r="BQ41" s="240"/>
      <c r="BR41" s="241"/>
      <c r="BS41" s="246"/>
      <c r="BT41" s="247"/>
      <c r="BU41" s="247"/>
      <c r="BV41" s="247"/>
      <c r="BW41" s="247"/>
      <c r="BX41" s="247"/>
      <c r="BY41" s="248"/>
      <c r="BZ41" s="341"/>
      <c r="CA41" s="342"/>
      <c r="CB41" s="342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98" t="s">
        <v>37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8"/>
      <c r="BR44" s="228"/>
      <c r="BS44" s="228"/>
      <c r="BT44" s="228"/>
      <c r="BU44" s="228"/>
      <c r="BV44" s="228"/>
      <c r="BW44" s="228"/>
      <c r="BX44" s="228"/>
      <c r="BY44" s="228"/>
      <c r="BZ44" s="228"/>
      <c r="CA44" s="228"/>
      <c r="CB44" s="228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  <c r="BY45" s="229"/>
      <c r="BZ45" s="229"/>
      <c r="CA45" s="229"/>
      <c r="CB45" s="229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24" t="s">
        <v>38</v>
      </c>
      <c r="B46" s="155"/>
      <c r="C46" s="155"/>
      <c r="D46" s="155"/>
      <c r="E46" s="155"/>
      <c r="F46" s="155"/>
      <c r="G46" s="155"/>
      <c r="H46" s="155"/>
      <c r="I46" s="156"/>
      <c r="J46" s="132" t="s">
        <v>39</v>
      </c>
      <c r="K46" s="107"/>
      <c r="L46" s="107"/>
      <c r="M46" s="107"/>
      <c r="N46" s="108"/>
      <c r="O46" s="103" t="s">
        <v>183</v>
      </c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9"/>
      <c r="AY46" s="218" t="s">
        <v>40</v>
      </c>
      <c r="AZ46" s="102"/>
      <c r="BA46" s="102"/>
      <c r="BB46" s="102"/>
      <c r="BC46" s="102"/>
      <c r="BD46" s="102"/>
      <c r="BE46" s="103" t="s">
        <v>181</v>
      </c>
      <c r="BF46" s="168"/>
      <c r="BG46" s="168"/>
      <c r="BH46" s="168"/>
      <c r="BI46" s="168"/>
      <c r="BJ46" s="168"/>
      <c r="BK46" s="168"/>
      <c r="BL46" s="168"/>
      <c r="BM46" s="168"/>
      <c r="BN46" s="169"/>
      <c r="BO46" s="219"/>
      <c r="BP46" s="220"/>
      <c r="BQ46" s="221"/>
      <c r="BR46" s="222"/>
      <c r="BS46" s="223"/>
      <c r="BT46" s="223"/>
      <c r="BU46" s="223"/>
      <c r="BV46" s="223"/>
      <c r="BW46" s="223"/>
      <c r="BX46" s="223"/>
      <c r="BY46" s="223"/>
      <c r="BZ46" s="223"/>
      <c r="CA46" s="223"/>
      <c r="CB46" s="169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157"/>
      <c r="B47" s="102"/>
      <c r="C47" s="102"/>
      <c r="D47" s="102"/>
      <c r="E47" s="102"/>
      <c r="F47" s="102"/>
      <c r="G47" s="102"/>
      <c r="H47" s="102"/>
      <c r="I47" s="100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58"/>
      <c r="B48" s="159"/>
      <c r="C48" s="159"/>
      <c r="D48" s="159"/>
      <c r="E48" s="159"/>
      <c r="F48" s="159"/>
      <c r="G48" s="159"/>
      <c r="H48" s="159"/>
      <c r="I48" s="160"/>
      <c r="J48" s="132" t="s">
        <v>39</v>
      </c>
      <c r="K48" s="107"/>
      <c r="L48" s="107"/>
      <c r="M48" s="107"/>
      <c r="N48" s="108"/>
      <c r="O48" s="103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9"/>
      <c r="AY48" s="218" t="s">
        <v>40</v>
      </c>
      <c r="AZ48" s="102"/>
      <c r="BA48" s="102"/>
      <c r="BB48" s="102"/>
      <c r="BC48" s="102"/>
      <c r="BD48" s="102"/>
      <c r="BE48" s="103"/>
      <c r="BF48" s="168"/>
      <c r="BG48" s="168"/>
      <c r="BH48" s="168"/>
      <c r="BI48" s="168"/>
      <c r="BJ48" s="168"/>
      <c r="BK48" s="168"/>
      <c r="BL48" s="168"/>
      <c r="BM48" s="168"/>
      <c r="BN48" s="169"/>
      <c r="BO48" s="219"/>
      <c r="BP48" s="220"/>
      <c r="BQ48" s="221"/>
      <c r="BR48" s="222"/>
      <c r="BS48" s="223"/>
      <c r="BT48" s="223"/>
      <c r="BU48" s="223"/>
      <c r="BV48" s="223"/>
      <c r="BW48" s="223"/>
      <c r="BX48" s="223"/>
      <c r="BY48" s="223"/>
      <c r="BZ48" s="223"/>
      <c r="CA48" s="223"/>
      <c r="CB48" s="169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24" t="s">
        <v>41</v>
      </c>
      <c r="B51" s="155"/>
      <c r="C51" s="155"/>
      <c r="D51" s="155"/>
      <c r="E51" s="155"/>
      <c r="F51" s="155"/>
      <c r="G51" s="155"/>
      <c r="H51" s="155"/>
      <c r="I51" s="156"/>
      <c r="J51" s="132" t="s">
        <v>39</v>
      </c>
      <c r="K51" s="107"/>
      <c r="L51" s="107"/>
      <c r="M51" s="107"/>
      <c r="N51" s="108"/>
      <c r="O51" s="103" t="s">
        <v>183</v>
      </c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9"/>
      <c r="AY51" s="218" t="s">
        <v>40</v>
      </c>
      <c r="AZ51" s="102"/>
      <c r="BA51" s="102"/>
      <c r="BB51" s="102"/>
      <c r="BC51" s="102"/>
      <c r="BD51" s="102"/>
      <c r="BE51" s="103" t="s">
        <v>182</v>
      </c>
      <c r="BF51" s="168"/>
      <c r="BG51" s="168"/>
      <c r="BH51" s="168"/>
      <c r="BI51" s="168"/>
      <c r="BJ51" s="168"/>
      <c r="BK51" s="168"/>
      <c r="BL51" s="168"/>
      <c r="BM51" s="168"/>
      <c r="BN51" s="169"/>
      <c r="BO51" s="219"/>
      <c r="BP51" s="220"/>
      <c r="BQ51" s="221"/>
      <c r="BR51" s="222"/>
      <c r="BS51" s="223"/>
      <c r="BT51" s="223"/>
      <c r="BU51" s="223"/>
      <c r="BV51" s="223"/>
      <c r="BW51" s="223"/>
      <c r="BX51" s="223"/>
      <c r="BY51" s="223"/>
      <c r="BZ51" s="223"/>
      <c r="CA51" s="223"/>
      <c r="CB51" s="169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157"/>
      <c r="B52" s="102"/>
      <c r="C52" s="102"/>
      <c r="D52" s="102"/>
      <c r="E52" s="102"/>
      <c r="F52" s="102"/>
      <c r="G52" s="102"/>
      <c r="H52" s="102"/>
      <c r="I52" s="100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58"/>
      <c r="B53" s="159"/>
      <c r="C53" s="159"/>
      <c r="D53" s="159"/>
      <c r="E53" s="159"/>
      <c r="F53" s="159"/>
      <c r="G53" s="159"/>
      <c r="H53" s="159"/>
      <c r="I53" s="160"/>
      <c r="J53" s="132" t="s">
        <v>39</v>
      </c>
      <c r="K53" s="107"/>
      <c r="L53" s="107"/>
      <c r="M53" s="107"/>
      <c r="N53" s="108"/>
      <c r="O53" s="103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9"/>
      <c r="AY53" s="218" t="s">
        <v>40</v>
      </c>
      <c r="AZ53" s="102"/>
      <c r="BA53" s="102"/>
      <c r="BB53" s="102"/>
      <c r="BC53" s="102"/>
      <c r="BD53" s="102"/>
      <c r="BE53" s="103"/>
      <c r="BF53" s="168"/>
      <c r="BG53" s="168"/>
      <c r="BH53" s="168"/>
      <c r="BI53" s="168"/>
      <c r="BJ53" s="168"/>
      <c r="BK53" s="168"/>
      <c r="BL53" s="168"/>
      <c r="BM53" s="168"/>
      <c r="BN53" s="169"/>
      <c r="BO53" s="219"/>
      <c r="BP53" s="220"/>
      <c r="BQ53" s="221"/>
      <c r="BR53" s="222"/>
      <c r="BS53" s="223"/>
      <c r="BT53" s="223"/>
      <c r="BU53" s="223"/>
      <c r="BV53" s="223"/>
      <c r="BW53" s="223"/>
      <c r="BX53" s="223"/>
      <c r="BY53" s="223"/>
      <c r="BZ53" s="223"/>
      <c r="CA53" s="223"/>
      <c r="CB53" s="169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06" t="s">
        <v>42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8"/>
      <c r="T55" s="214" t="s">
        <v>183</v>
      </c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6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13" t="s">
        <v>43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8"/>
      <c r="AC57" s="214" t="s">
        <v>184</v>
      </c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6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98" t="s">
        <v>44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06" t="s">
        <v>45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217"/>
      <c r="O61" s="103" t="s">
        <v>185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5"/>
      <c r="Z61" s="185" t="s">
        <v>46</v>
      </c>
      <c r="AA61" s="102"/>
      <c r="AB61" s="102"/>
      <c r="AC61" s="182" t="s">
        <v>186</v>
      </c>
      <c r="AD61" s="168"/>
      <c r="AE61" s="168"/>
      <c r="AF61" s="169"/>
      <c r="AG61" s="185" t="s">
        <v>47</v>
      </c>
      <c r="AH61" s="102"/>
      <c r="AI61" s="102"/>
      <c r="AJ61" s="182" t="s">
        <v>187</v>
      </c>
      <c r="AK61" s="168"/>
      <c r="AL61" s="168"/>
      <c r="AM61" s="169"/>
      <c r="AN61" s="185" t="s">
        <v>48</v>
      </c>
      <c r="AO61" s="102"/>
      <c r="AP61" s="102"/>
      <c r="AQ61" s="182" t="s">
        <v>188</v>
      </c>
      <c r="AR61" s="168"/>
      <c r="AS61" s="168"/>
      <c r="AT61" s="169"/>
      <c r="AV61" s="208" t="s">
        <v>138</v>
      </c>
      <c r="AW61" s="209"/>
      <c r="AX61" s="209"/>
      <c r="AY61" s="209"/>
      <c r="AZ61" s="209"/>
      <c r="BA61" s="209"/>
      <c r="BB61" s="210"/>
      <c r="BC61" s="205" t="s">
        <v>50</v>
      </c>
      <c r="BD61" s="206"/>
      <c r="BE61" s="206"/>
      <c r="BF61" s="206"/>
      <c r="BG61" s="207"/>
      <c r="BH61" s="56"/>
      <c r="BI61" s="56" t="s">
        <v>139</v>
      </c>
      <c r="BJ61" s="57"/>
      <c r="BK61" s="56" t="s">
        <v>141</v>
      </c>
      <c r="BL61" s="205">
        <v>25</v>
      </c>
      <c r="BM61" s="207"/>
      <c r="BN61" s="56"/>
      <c r="BO61" s="56" t="s">
        <v>142</v>
      </c>
      <c r="BP61" s="57"/>
      <c r="BQ61" s="56" t="s">
        <v>141</v>
      </c>
      <c r="BR61" s="205">
        <v>18</v>
      </c>
      <c r="BS61" s="207"/>
      <c r="BT61" s="56"/>
      <c r="BU61" s="56" t="s">
        <v>143</v>
      </c>
      <c r="BV61" s="57"/>
      <c r="BW61" s="56" t="s">
        <v>141</v>
      </c>
      <c r="BX61" s="205">
        <v>17</v>
      </c>
      <c r="BY61" s="207"/>
      <c r="BZ61" s="211"/>
      <c r="CA61" s="212"/>
      <c r="CB61" s="212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202" t="s">
        <v>49</v>
      </c>
      <c r="ES61" s="203"/>
      <c r="ET61" s="203"/>
      <c r="EU61" s="203"/>
      <c r="EV61" s="203"/>
      <c r="EW61" s="203"/>
      <c r="EX61" s="203"/>
      <c r="EY61" s="204"/>
      <c r="EZ61" s="7"/>
      <c r="FA61" s="24"/>
      <c r="FB61" s="201" t="s">
        <v>50</v>
      </c>
      <c r="FC61" s="192"/>
      <c r="FD61" s="192"/>
      <c r="FE61" s="192"/>
      <c r="FF61" s="192"/>
      <c r="FG61" s="192"/>
      <c r="FH61" s="192"/>
      <c r="FI61" s="192"/>
      <c r="FJ61" s="192"/>
      <c r="FK61" s="192"/>
      <c r="FL61" s="193"/>
      <c r="FM61" s="200" t="s">
        <v>46</v>
      </c>
      <c r="FN61" s="195"/>
      <c r="FO61" s="196"/>
      <c r="FP61" s="191" t="s">
        <v>51</v>
      </c>
      <c r="FQ61" s="192"/>
      <c r="FR61" s="192"/>
      <c r="FS61" s="193"/>
      <c r="FT61" s="200" t="s">
        <v>47</v>
      </c>
      <c r="FU61" s="195"/>
      <c r="FV61" s="196"/>
      <c r="FW61" s="191" t="s">
        <v>52</v>
      </c>
      <c r="FX61" s="192"/>
      <c r="FY61" s="192"/>
      <c r="FZ61" s="193"/>
      <c r="GA61" s="200" t="s">
        <v>48</v>
      </c>
      <c r="GB61" s="195"/>
      <c r="GC61" s="196"/>
      <c r="GD61" s="191" t="s">
        <v>53</v>
      </c>
      <c r="GE61" s="192"/>
      <c r="GF61" s="192"/>
      <c r="GG61" s="193"/>
      <c r="GH61" s="25"/>
      <c r="GI61" s="7"/>
      <c r="GJ61" s="7"/>
    </row>
    <row r="62" spans="1:192" ht="3.75" customHeight="1" x14ac:dyDescent="0.25">
      <c r="A62" s="199" t="s">
        <v>54</v>
      </c>
      <c r="B62" s="155"/>
      <c r="C62" s="155"/>
      <c r="D62" s="155"/>
      <c r="E62" s="15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157"/>
      <c r="B63" s="102"/>
      <c r="C63" s="102"/>
      <c r="D63" s="102"/>
      <c r="E63" s="100"/>
      <c r="F63" s="188" t="s">
        <v>189</v>
      </c>
      <c r="G63" s="168"/>
      <c r="H63" s="168"/>
      <c r="I63" s="168"/>
      <c r="J63" s="168"/>
      <c r="K63" s="168"/>
      <c r="L63" s="168"/>
      <c r="M63" s="169"/>
      <c r="N63" s="28"/>
      <c r="O63" s="188" t="s">
        <v>191</v>
      </c>
      <c r="P63" s="168"/>
      <c r="Q63" s="168"/>
      <c r="R63" s="168"/>
      <c r="S63" s="168"/>
      <c r="T63" s="168"/>
      <c r="U63" s="169"/>
      <c r="V63" s="185" t="s">
        <v>46</v>
      </c>
      <c r="W63" s="102"/>
      <c r="X63" s="102"/>
      <c r="Y63" s="182" t="s">
        <v>193</v>
      </c>
      <c r="Z63" s="168"/>
      <c r="AA63" s="168"/>
      <c r="AB63" s="169"/>
      <c r="AC63" s="185" t="s">
        <v>47</v>
      </c>
      <c r="AD63" s="102"/>
      <c r="AE63" s="102"/>
      <c r="AF63" s="182" t="s">
        <v>52</v>
      </c>
      <c r="AG63" s="168"/>
      <c r="AH63" s="168"/>
      <c r="AI63" s="169"/>
      <c r="AJ63" s="185" t="s">
        <v>48</v>
      </c>
      <c r="AK63" s="102"/>
      <c r="AL63" s="102"/>
      <c r="AM63" s="182" t="s">
        <v>194</v>
      </c>
      <c r="AN63" s="168"/>
      <c r="AO63" s="168"/>
      <c r="AP63" s="169"/>
      <c r="AQ63" s="186" t="s">
        <v>55</v>
      </c>
      <c r="AR63" s="187"/>
      <c r="AS63" s="188"/>
      <c r="AT63" s="168"/>
      <c r="AU63" s="168"/>
      <c r="AV63" s="168"/>
      <c r="AW63" s="168"/>
      <c r="AX63" s="168"/>
      <c r="AY63" s="168"/>
      <c r="AZ63" s="169"/>
      <c r="BA63" s="28"/>
      <c r="BB63" s="188"/>
      <c r="BC63" s="168"/>
      <c r="BD63" s="168"/>
      <c r="BE63" s="168"/>
      <c r="BF63" s="168"/>
      <c r="BG63" s="169"/>
      <c r="BH63" s="198" t="s">
        <v>140</v>
      </c>
      <c r="BI63" s="102"/>
      <c r="BJ63" s="102"/>
      <c r="BK63" s="182"/>
      <c r="BL63" s="168"/>
      <c r="BM63" s="168"/>
      <c r="BN63" s="169"/>
      <c r="BO63" s="185" t="s">
        <v>47</v>
      </c>
      <c r="BP63" s="189"/>
      <c r="BQ63" s="190"/>
      <c r="BR63" s="182"/>
      <c r="BS63" s="168"/>
      <c r="BT63" s="168"/>
      <c r="BU63" s="169"/>
      <c r="BV63" s="185" t="s">
        <v>48</v>
      </c>
      <c r="BW63" s="102"/>
      <c r="BX63" s="102"/>
      <c r="BY63" s="182"/>
      <c r="BZ63" s="183"/>
      <c r="CA63" s="183"/>
      <c r="CB63" s="184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202" t="s">
        <v>49</v>
      </c>
      <c r="ES63" s="203"/>
      <c r="ET63" s="203"/>
      <c r="EU63" s="203"/>
      <c r="EV63" s="203"/>
      <c r="EW63" s="203"/>
      <c r="EX63" s="203"/>
      <c r="EY63" s="204"/>
      <c r="EZ63" s="30"/>
      <c r="FA63" s="31"/>
      <c r="FB63" s="197" t="s">
        <v>56</v>
      </c>
      <c r="FC63" s="192"/>
      <c r="FD63" s="192"/>
      <c r="FE63" s="192"/>
      <c r="FF63" s="192"/>
      <c r="FG63" s="192"/>
      <c r="FH63" s="192"/>
      <c r="FI63" s="193"/>
      <c r="FJ63" s="32"/>
      <c r="FK63" s="197" t="s">
        <v>57</v>
      </c>
      <c r="FL63" s="192"/>
      <c r="FM63" s="192"/>
      <c r="FN63" s="192"/>
      <c r="FO63" s="192"/>
      <c r="FP63" s="192"/>
      <c r="FQ63" s="193"/>
      <c r="FR63" s="194" t="s">
        <v>58</v>
      </c>
      <c r="FS63" s="195"/>
      <c r="FT63" s="196"/>
      <c r="FU63" s="191" t="s">
        <v>59</v>
      </c>
      <c r="FV63" s="192"/>
      <c r="FW63" s="192"/>
      <c r="FX63" s="193"/>
      <c r="FY63" s="194" t="s">
        <v>60</v>
      </c>
      <c r="FZ63" s="195"/>
      <c r="GA63" s="196"/>
      <c r="GB63" s="191" t="s">
        <v>61</v>
      </c>
      <c r="GC63" s="192"/>
      <c r="GD63" s="192"/>
      <c r="GE63" s="193"/>
      <c r="GF63" s="194" t="s">
        <v>62</v>
      </c>
      <c r="GG63" s="195"/>
      <c r="GH63" s="196"/>
      <c r="GI63" s="191" t="s">
        <v>63</v>
      </c>
      <c r="GJ63" s="192"/>
    </row>
    <row r="64" spans="1:192" ht="3.75" customHeight="1" x14ac:dyDescent="0.25">
      <c r="A64" s="157"/>
      <c r="B64" s="102"/>
      <c r="C64" s="102"/>
      <c r="D64" s="102"/>
      <c r="E64" s="100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157"/>
      <c r="B65" s="102"/>
      <c r="C65" s="102"/>
      <c r="D65" s="102"/>
      <c r="E65" s="100"/>
      <c r="F65" s="188" t="s">
        <v>190</v>
      </c>
      <c r="G65" s="168"/>
      <c r="H65" s="168"/>
      <c r="I65" s="168"/>
      <c r="J65" s="168"/>
      <c r="K65" s="168"/>
      <c r="L65" s="168"/>
      <c r="M65" s="169"/>
      <c r="N65" s="28"/>
      <c r="O65" s="188" t="s">
        <v>192</v>
      </c>
      <c r="P65" s="168"/>
      <c r="Q65" s="168"/>
      <c r="R65" s="168"/>
      <c r="S65" s="168"/>
      <c r="T65" s="168"/>
      <c r="U65" s="169"/>
      <c r="V65" s="185" t="s">
        <v>46</v>
      </c>
      <c r="W65" s="102"/>
      <c r="X65" s="102"/>
      <c r="Y65" s="182" t="s">
        <v>195</v>
      </c>
      <c r="Z65" s="168"/>
      <c r="AA65" s="168"/>
      <c r="AB65" s="169"/>
      <c r="AC65" s="185" t="s">
        <v>47</v>
      </c>
      <c r="AD65" s="102"/>
      <c r="AE65" s="102"/>
      <c r="AF65" s="182" t="s">
        <v>53</v>
      </c>
      <c r="AG65" s="168"/>
      <c r="AH65" s="168"/>
      <c r="AI65" s="169"/>
      <c r="AJ65" s="185" t="s">
        <v>48</v>
      </c>
      <c r="AK65" s="102"/>
      <c r="AL65" s="102"/>
      <c r="AM65" s="182" t="s">
        <v>194</v>
      </c>
      <c r="AN65" s="168"/>
      <c r="AO65" s="168"/>
      <c r="AP65" s="169"/>
      <c r="AQ65" s="186" t="s">
        <v>55</v>
      </c>
      <c r="AR65" s="187"/>
      <c r="AS65" s="188"/>
      <c r="AT65" s="168"/>
      <c r="AU65" s="168"/>
      <c r="AV65" s="168"/>
      <c r="AW65" s="168"/>
      <c r="AX65" s="168"/>
      <c r="AY65" s="168"/>
      <c r="AZ65" s="169"/>
      <c r="BA65" s="28"/>
      <c r="BB65" s="188"/>
      <c r="BC65" s="168"/>
      <c r="BD65" s="168"/>
      <c r="BE65" s="168"/>
      <c r="BF65" s="168"/>
      <c r="BG65" s="169"/>
      <c r="BH65" s="185" t="s">
        <v>46</v>
      </c>
      <c r="BI65" s="102"/>
      <c r="BJ65" s="102"/>
      <c r="BK65" s="182"/>
      <c r="BL65" s="168"/>
      <c r="BM65" s="168"/>
      <c r="BN65" s="169"/>
      <c r="BO65" s="185" t="s">
        <v>47</v>
      </c>
      <c r="BP65" s="189"/>
      <c r="BQ65" s="190"/>
      <c r="BR65" s="182"/>
      <c r="BS65" s="168"/>
      <c r="BT65" s="168"/>
      <c r="BU65" s="169"/>
      <c r="BV65" s="185" t="s">
        <v>48</v>
      </c>
      <c r="BW65" s="102"/>
      <c r="BX65" s="102"/>
      <c r="BY65" s="182"/>
      <c r="BZ65" s="183"/>
      <c r="CA65" s="183"/>
      <c r="CB65" s="184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157"/>
      <c r="B66" s="102"/>
      <c r="C66" s="102"/>
      <c r="D66" s="102"/>
      <c r="E66" s="100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58"/>
      <c r="B67" s="159"/>
      <c r="C67" s="159"/>
      <c r="D67" s="159"/>
      <c r="E67" s="160"/>
      <c r="F67" s="188" t="s">
        <v>118</v>
      </c>
      <c r="G67" s="168"/>
      <c r="H67" s="168"/>
      <c r="I67" s="168"/>
      <c r="J67" s="168"/>
      <c r="K67" s="168"/>
      <c r="L67" s="168"/>
      <c r="M67" s="169"/>
      <c r="N67" s="28"/>
      <c r="O67" s="188" t="s">
        <v>192</v>
      </c>
      <c r="P67" s="168"/>
      <c r="Q67" s="168"/>
      <c r="R67" s="168"/>
      <c r="S67" s="168"/>
      <c r="T67" s="168"/>
      <c r="U67" s="169"/>
      <c r="V67" s="185" t="s">
        <v>46</v>
      </c>
      <c r="W67" s="102"/>
      <c r="X67" s="102"/>
      <c r="Y67" s="182" t="s">
        <v>195</v>
      </c>
      <c r="Z67" s="168"/>
      <c r="AA67" s="168"/>
      <c r="AB67" s="169"/>
      <c r="AC67" s="185" t="s">
        <v>47</v>
      </c>
      <c r="AD67" s="102"/>
      <c r="AE67" s="102"/>
      <c r="AF67" s="182" t="s">
        <v>53</v>
      </c>
      <c r="AG67" s="168"/>
      <c r="AH67" s="168"/>
      <c r="AI67" s="169"/>
      <c r="AJ67" s="185" t="s">
        <v>48</v>
      </c>
      <c r="AK67" s="102"/>
      <c r="AL67" s="102"/>
      <c r="AM67" s="182" t="s">
        <v>194</v>
      </c>
      <c r="AN67" s="168"/>
      <c r="AO67" s="168"/>
      <c r="AP67" s="169"/>
      <c r="AQ67" s="186" t="s">
        <v>55</v>
      </c>
      <c r="AR67" s="187"/>
      <c r="AS67" s="188"/>
      <c r="AT67" s="168"/>
      <c r="AU67" s="168"/>
      <c r="AV67" s="168"/>
      <c r="AW67" s="168"/>
      <c r="AX67" s="168"/>
      <c r="AY67" s="168"/>
      <c r="AZ67" s="169"/>
      <c r="BA67" s="28"/>
      <c r="BB67" s="188"/>
      <c r="BC67" s="168"/>
      <c r="BD67" s="168"/>
      <c r="BE67" s="168"/>
      <c r="BF67" s="168"/>
      <c r="BG67" s="169"/>
      <c r="BH67" s="185" t="s">
        <v>46</v>
      </c>
      <c r="BI67" s="102"/>
      <c r="BJ67" s="102"/>
      <c r="BK67" s="182"/>
      <c r="BL67" s="168"/>
      <c r="BM67" s="168"/>
      <c r="BN67" s="169"/>
      <c r="BO67" s="185" t="s">
        <v>47</v>
      </c>
      <c r="BP67" s="189"/>
      <c r="BQ67" s="190"/>
      <c r="BR67" s="182"/>
      <c r="BS67" s="168"/>
      <c r="BT67" s="168"/>
      <c r="BU67" s="169"/>
      <c r="BV67" s="185" t="s">
        <v>48</v>
      </c>
      <c r="BW67" s="102"/>
      <c r="BX67" s="102"/>
      <c r="BY67" s="182"/>
      <c r="BZ67" s="183"/>
      <c r="CA67" s="183"/>
      <c r="CB67" s="184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98" t="s">
        <v>64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06" t="s">
        <v>65</v>
      </c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8"/>
      <c r="R71" s="166" t="s">
        <v>66</v>
      </c>
      <c r="S71" s="107"/>
      <c r="T71" s="107"/>
      <c r="U71" s="107"/>
      <c r="V71" s="107"/>
      <c r="W71" s="107"/>
      <c r="X71" s="108"/>
      <c r="Y71" s="167" t="s">
        <v>196</v>
      </c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9"/>
      <c r="AL71" s="166" t="s">
        <v>67</v>
      </c>
      <c r="AM71" s="107"/>
      <c r="AN71" s="107"/>
      <c r="AO71" s="107"/>
      <c r="AP71" s="108"/>
      <c r="AQ71" s="167" t="s">
        <v>197</v>
      </c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1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101" t="s">
        <v>68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 t="s">
        <v>198</v>
      </c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5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06" t="s">
        <v>69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8"/>
      <c r="O75" s="109" t="s">
        <v>199</v>
      </c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5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98" t="s">
        <v>70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99" t="s">
        <v>71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80"/>
      <c r="AR79" s="332" t="s">
        <v>176</v>
      </c>
      <c r="AS79" s="333"/>
      <c r="AT79" s="333"/>
      <c r="AU79" s="333"/>
      <c r="AV79" s="333"/>
      <c r="AW79" s="333"/>
      <c r="AX79" s="333"/>
      <c r="AY79" s="333"/>
      <c r="AZ79" s="333"/>
      <c r="BA79" s="333"/>
      <c r="BB79" s="333"/>
      <c r="BC79" s="333"/>
      <c r="BD79" s="333"/>
      <c r="BE79" s="333"/>
      <c r="BF79" s="333"/>
      <c r="BG79" s="333"/>
      <c r="BH79" s="333"/>
      <c r="BI79" s="333"/>
      <c r="BJ79" s="333"/>
      <c r="BK79" s="333"/>
      <c r="BL79" s="333"/>
      <c r="BM79" s="333"/>
      <c r="BN79" s="333"/>
      <c r="BO79" s="333"/>
      <c r="BP79" s="333"/>
      <c r="BQ79" s="333"/>
      <c r="BR79" s="333"/>
      <c r="BS79" s="333"/>
      <c r="BT79" s="333"/>
      <c r="BU79" s="333"/>
      <c r="BV79" s="333"/>
      <c r="BW79" s="333"/>
      <c r="BX79" s="333"/>
      <c r="BY79" s="333"/>
      <c r="BZ79" s="333"/>
      <c r="CA79" s="333"/>
      <c r="CB79" s="334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80"/>
      <c r="AR80" s="335"/>
      <c r="AS80" s="336"/>
      <c r="AT80" s="336"/>
      <c r="AU80" s="336"/>
      <c r="AV80" s="336"/>
      <c r="AW80" s="336"/>
      <c r="AX80" s="336"/>
      <c r="AY80" s="336"/>
      <c r="AZ80" s="336"/>
      <c r="BA80" s="336"/>
      <c r="BB80" s="336"/>
      <c r="BC80" s="336"/>
      <c r="BD80" s="336"/>
      <c r="BE80" s="336"/>
      <c r="BF80" s="336"/>
      <c r="BG80" s="336"/>
      <c r="BH80" s="336"/>
      <c r="BI80" s="336"/>
      <c r="BJ80" s="336"/>
      <c r="BK80" s="336"/>
      <c r="BL80" s="336"/>
      <c r="BM80" s="336"/>
      <c r="BN80" s="336"/>
      <c r="BO80" s="336"/>
      <c r="BP80" s="336"/>
      <c r="BQ80" s="336"/>
      <c r="BR80" s="336"/>
      <c r="BS80" s="336"/>
      <c r="BT80" s="336"/>
      <c r="BU80" s="336"/>
      <c r="BV80" s="336"/>
      <c r="BW80" s="336"/>
      <c r="BX80" s="336"/>
      <c r="BY80" s="336"/>
      <c r="BZ80" s="336"/>
      <c r="CA80" s="336"/>
      <c r="CB80" s="337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80"/>
      <c r="AR81" s="335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  <c r="BC81" s="336"/>
      <c r="BD81" s="336"/>
      <c r="BE81" s="336"/>
      <c r="BF81" s="336"/>
      <c r="BG81" s="336"/>
      <c r="BH81" s="336"/>
      <c r="BI81" s="336"/>
      <c r="BJ81" s="336"/>
      <c r="BK81" s="336"/>
      <c r="BL81" s="336"/>
      <c r="BM81" s="336"/>
      <c r="BN81" s="336"/>
      <c r="BO81" s="336"/>
      <c r="BP81" s="336"/>
      <c r="BQ81" s="336"/>
      <c r="BR81" s="336"/>
      <c r="BS81" s="336"/>
      <c r="BT81" s="336"/>
      <c r="BU81" s="336"/>
      <c r="BV81" s="336"/>
      <c r="BW81" s="336"/>
      <c r="BX81" s="336"/>
      <c r="BY81" s="336"/>
      <c r="BZ81" s="336"/>
      <c r="CA81" s="336"/>
      <c r="CB81" s="337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80"/>
      <c r="AR82" s="335"/>
      <c r="AS82" s="336"/>
      <c r="AT82" s="336"/>
      <c r="AU82" s="336"/>
      <c r="AV82" s="336"/>
      <c r="AW82" s="336"/>
      <c r="AX82" s="336"/>
      <c r="AY82" s="336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  <c r="BQ82" s="336"/>
      <c r="BR82" s="336"/>
      <c r="BS82" s="336"/>
      <c r="BT82" s="336"/>
      <c r="BU82" s="336"/>
      <c r="BV82" s="336"/>
      <c r="BW82" s="336"/>
      <c r="BX82" s="336"/>
      <c r="BY82" s="336"/>
      <c r="BZ82" s="336"/>
      <c r="CA82" s="336"/>
      <c r="CB82" s="337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80"/>
      <c r="AR83" s="335"/>
      <c r="AS83" s="336"/>
      <c r="AT83" s="336"/>
      <c r="AU83" s="336"/>
      <c r="AV83" s="336"/>
      <c r="AW83" s="336"/>
      <c r="AX83" s="336"/>
      <c r="AY83" s="336"/>
      <c r="AZ83" s="336"/>
      <c r="BA83" s="336"/>
      <c r="BB83" s="336"/>
      <c r="BC83" s="336"/>
      <c r="BD83" s="336"/>
      <c r="BE83" s="336"/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BT83" s="336"/>
      <c r="BU83" s="336"/>
      <c r="BV83" s="336"/>
      <c r="BW83" s="336"/>
      <c r="BX83" s="336"/>
      <c r="BY83" s="336"/>
      <c r="BZ83" s="336"/>
      <c r="CA83" s="336"/>
      <c r="CB83" s="337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80"/>
      <c r="AR84" s="338"/>
      <c r="AS84" s="339"/>
      <c r="AT84" s="339"/>
      <c r="AU84" s="339"/>
      <c r="AV84" s="339"/>
      <c r="AW84" s="339"/>
      <c r="AX84" s="339"/>
      <c r="AY84" s="339"/>
      <c r="AZ84" s="339"/>
      <c r="BA84" s="339"/>
      <c r="BB84" s="339"/>
      <c r="BC84" s="339"/>
      <c r="BD84" s="339"/>
      <c r="BE84" s="339"/>
      <c r="BF84" s="339"/>
      <c r="BG84" s="339"/>
      <c r="BH84" s="339"/>
      <c r="BI84" s="339"/>
      <c r="BJ84" s="339"/>
      <c r="BK84" s="339"/>
      <c r="BL84" s="339"/>
      <c r="BM84" s="339"/>
      <c r="BN84" s="339"/>
      <c r="BO84" s="339"/>
      <c r="BP84" s="339"/>
      <c r="BQ84" s="339"/>
      <c r="BR84" s="339"/>
      <c r="BS84" s="339"/>
      <c r="BT84" s="339"/>
      <c r="BU84" s="339"/>
      <c r="BV84" s="339"/>
      <c r="BW84" s="339"/>
      <c r="BX84" s="339"/>
      <c r="BY84" s="339"/>
      <c r="BZ84" s="339"/>
      <c r="CA84" s="339"/>
      <c r="CB84" s="340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124"/>
      <c r="BK90" s="124"/>
      <c r="BL90" s="124"/>
      <c r="BM90" s="124"/>
      <c r="BN90" s="124"/>
      <c r="BO90" s="124"/>
      <c r="BP90" s="124"/>
      <c r="BQ90" s="124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172" t="s">
        <v>73</v>
      </c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4"/>
      <c r="W91" s="36"/>
      <c r="X91" s="146" t="s">
        <v>74</v>
      </c>
      <c r="Y91" s="147"/>
      <c r="Z91" s="147"/>
      <c r="AA91" s="147"/>
      <c r="AB91" s="147"/>
      <c r="AC91" s="147"/>
      <c r="AD91" s="147"/>
      <c r="AE91" s="147"/>
      <c r="AF91" s="147"/>
      <c r="AG91" s="147"/>
      <c r="AH91" s="148"/>
      <c r="AI91" s="37"/>
      <c r="AJ91" s="180">
        <f>IF(H16&gt;0,H16,"Préciser la date de l'épreuve")</f>
        <v>45833</v>
      </c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8"/>
      <c r="BB91" s="120" t="str">
        <f>TEXT(AJ91,"jjjjjjjjjjjjjjjjjjjjjjjjjjjjjjjjjjjjjjj jj mmmmmmmmmmmmmmmmmmm")</f>
        <v>mercredi 25 juin</v>
      </c>
      <c r="BC91" s="147"/>
      <c r="BD91" s="147"/>
      <c r="BE91" s="147"/>
      <c r="BF91" s="147"/>
      <c r="BG91" s="147"/>
      <c r="BH91" s="147"/>
      <c r="BI91" s="148"/>
      <c r="BJ91" s="120" t="str">
        <f>UPPER(BB91)</f>
        <v>MERCREDI 25 JUIN</v>
      </c>
      <c r="BK91" s="121"/>
      <c r="BL91" s="121"/>
      <c r="BM91" s="121"/>
      <c r="BN91" s="121"/>
      <c r="BO91" s="121"/>
      <c r="BP91" s="121"/>
      <c r="BQ91" s="122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175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76"/>
      <c r="W92" s="36"/>
      <c r="X92" s="146" t="s">
        <v>75</v>
      </c>
      <c r="Y92" s="147"/>
      <c r="Z92" s="147"/>
      <c r="AA92" s="147"/>
      <c r="AB92" s="147"/>
      <c r="AC92" s="147"/>
      <c r="AD92" s="147"/>
      <c r="AE92" s="147"/>
      <c r="AF92" s="147"/>
      <c r="AG92" s="147"/>
      <c r="AH92" s="148"/>
      <c r="AI92" s="37"/>
      <c r="AJ92" s="149" t="str">
        <f>H10</f>
        <v>BUXEROLLES</v>
      </c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8"/>
      <c r="BB92" s="149">
        <f>BO16</f>
        <v>0</v>
      </c>
      <c r="BC92" s="147"/>
      <c r="BD92" s="147"/>
      <c r="BE92" s="147"/>
      <c r="BF92" s="147"/>
      <c r="BG92" s="147"/>
      <c r="BH92" s="147"/>
      <c r="BI92" s="148"/>
      <c r="BJ92" s="120" t="str">
        <f>UPPER(AJ92)</f>
        <v>BUXEROLLES</v>
      </c>
      <c r="BK92" s="121"/>
      <c r="BL92" s="121"/>
      <c r="BM92" s="121"/>
      <c r="BN92" s="121"/>
      <c r="BO92" s="121"/>
      <c r="BP92" s="121"/>
      <c r="BQ92" s="122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06" t="str">
        <f>IF(AJ92&gt;0,BJ92,"Préciser le lieu de l'épreuve")&amp;IF(BB92&gt;0," ("&amp;BB92&amp;")","")</f>
        <v>BUXEROLLES</v>
      </c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175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76"/>
      <c r="W93" s="36"/>
      <c r="X93" s="146" t="s">
        <v>76</v>
      </c>
      <c r="Y93" s="147"/>
      <c r="Z93" s="147"/>
      <c r="AA93" s="147"/>
      <c r="AB93" s="147"/>
      <c r="AC93" s="147"/>
      <c r="AD93" s="147"/>
      <c r="AE93" s="147"/>
      <c r="AF93" s="147"/>
      <c r="AG93" s="147"/>
      <c r="AH93" s="148"/>
      <c r="AI93" s="37"/>
      <c r="AJ93" s="149" t="str">
        <f>S12</f>
        <v>5ème NOCTURNE DE BUXEROLLES</v>
      </c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8"/>
      <c r="BB93" s="120"/>
      <c r="BC93" s="147"/>
      <c r="BD93" s="147"/>
      <c r="BE93" s="147"/>
      <c r="BF93" s="147"/>
      <c r="BG93" s="147"/>
      <c r="BH93" s="147"/>
      <c r="BI93" s="148"/>
      <c r="BJ93" s="120"/>
      <c r="BK93" s="121"/>
      <c r="BL93" s="121"/>
      <c r="BM93" s="121"/>
      <c r="BN93" s="121"/>
      <c r="BO93" s="121"/>
      <c r="BP93" s="121"/>
      <c r="BQ93" s="122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06" t="str">
        <f>IF(AJ93&gt;0,AJ93,"")</f>
        <v>5ème NOCTURNE DE BUXEROLLES</v>
      </c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6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175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76"/>
      <c r="W94" s="36"/>
      <c r="X94" s="146" t="s">
        <v>77</v>
      </c>
      <c r="Y94" s="147"/>
      <c r="Z94" s="147"/>
      <c r="AA94" s="147"/>
      <c r="AB94" s="147"/>
      <c r="AC94" s="147"/>
      <c r="AD94" s="147"/>
      <c r="AE94" s="147"/>
      <c r="AF94" s="147"/>
      <c r="AG94" s="147"/>
      <c r="AH94" s="148"/>
      <c r="AI94" s="37"/>
      <c r="AJ94" s="120" t="str">
        <f>S14</f>
        <v>CYCLE POITEVIN</v>
      </c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8"/>
      <c r="BB94" s="120"/>
      <c r="BC94" s="147"/>
      <c r="BD94" s="147"/>
      <c r="BE94" s="147"/>
      <c r="BF94" s="147"/>
      <c r="BG94" s="147"/>
      <c r="BH94" s="147"/>
      <c r="BI94" s="148"/>
      <c r="BJ94" s="120"/>
      <c r="BK94" s="121"/>
      <c r="BL94" s="121"/>
      <c r="BM94" s="121"/>
      <c r="BN94" s="121"/>
      <c r="BO94" s="121"/>
      <c r="BP94" s="121"/>
      <c r="BQ94" s="122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06" t="str">
        <f>IF(AJ94&gt;0,AJ94,"")</f>
        <v>CYCLE POITEVIN</v>
      </c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6"/>
      <c r="DE94" s="106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175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76"/>
      <c r="W95" s="36"/>
      <c r="X95" s="146" t="s">
        <v>78</v>
      </c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8"/>
      <c r="AJ95" s="149" t="str">
        <f>J18</f>
        <v>ELITE +OPEN 1-2-3 + ACCESS 1-2-3-4</v>
      </c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8"/>
      <c r="BB95" s="120"/>
      <c r="BC95" s="147"/>
      <c r="BD95" s="147"/>
      <c r="BE95" s="147"/>
      <c r="BF95" s="147"/>
      <c r="BG95" s="147"/>
      <c r="BH95" s="147"/>
      <c r="BI95" s="148"/>
      <c r="BJ95" s="120"/>
      <c r="BK95" s="121"/>
      <c r="BL95" s="121"/>
      <c r="BM95" s="121"/>
      <c r="BN95" s="121"/>
      <c r="BO95" s="121"/>
      <c r="BP95" s="121"/>
      <c r="BQ95" s="122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06" t="str">
        <f>IF(AJ95&gt;0,AJ95,"")</f>
        <v>ELITE +OPEN 1-2-3 + ACCESS 1-2-3-4</v>
      </c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175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76"/>
      <c r="W96" s="36"/>
      <c r="X96" s="181" t="s">
        <v>79</v>
      </c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4"/>
      <c r="AJ96" s="161">
        <f>BG31</f>
        <v>0</v>
      </c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8"/>
      <c r="BB96" s="120">
        <f>AQ31</f>
        <v>0</v>
      </c>
      <c r="BC96" s="147"/>
      <c r="BD96" s="147"/>
      <c r="BE96" s="147"/>
      <c r="BF96" s="147"/>
      <c r="BG96" s="147"/>
      <c r="BH96" s="147"/>
      <c r="BI96" s="148"/>
      <c r="BJ96" s="149">
        <f>BR31</f>
        <v>0</v>
      </c>
      <c r="BK96" s="151"/>
      <c r="BL96" s="151"/>
      <c r="BM96" s="151"/>
      <c r="BN96" s="151"/>
      <c r="BO96" s="151"/>
      <c r="BP96" s="151"/>
      <c r="BQ96" s="152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153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/>
      </c>
      <c r="CC96" s="153"/>
      <c r="CD96" s="153"/>
      <c r="CE96" s="153"/>
      <c r="CF96" s="165" t="str">
        <f>IF(CB96&gt;0,CB96,"")&amp;IF(CB98&gt;0,CB98,"")&amp;IF(CB100&gt;0,CB100,"")</f>
        <v>Dis. 1H30 + 5 trs</v>
      </c>
      <c r="CG96" s="155"/>
      <c r="CH96" s="156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175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76"/>
      <c r="W97" s="36"/>
      <c r="X97" s="175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76"/>
      <c r="AJ97" s="161">
        <f>BG33</f>
        <v>0</v>
      </c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8"/>
      <c r="BB97" s="120">
        <f>AQ33</f>
        <v>0</v>
      </c>
      <c r="BC97" s="147"/>
      <c r="BD97" s="147"/>
      <c r="BE97" s="147"/>
      <c r="BF97" s="147"/>
      <c r="BG97" s="147"/>
      <c r="BH97" s="147"/>
      <c r="BI97" s="148"/>
      <c r="BJ97" s="149">
        <f>BR33</f>
        <v>0</v>
      </c>
      <c r="BK97" s="151"/>
      <c r="BL97" s="151"/>
      <c r="BM97" s="151"/>
      <c r="BN97" s="151"/>
      <c r="BO97" s="151"/>
      <c r="BP97" s="151"/>
      <c r="BQ97" s="152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153"/>
      <c r="CC97" s="153"/>
      <c r="CD97" s="153"/>
      <c r="CE97" s="153"/>
      <c r="CF97" s="157"/>
      <c r="CG97" s="102"/>
      <c r="CH97" s="100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175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76"/>
      <c r="W98" s="36"/>
      <c r="X98" s="175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76"/>
      <c r="AJ98" s="161" t="str">
        <f>AN35</f>
        <v>1H30</v>
      </c>
      <c r="AK98" s="147"/>
      <c r="AL98" s="147"/>
      <c r="AM98" s="147"/>
      <c r="AN98" s="147"/>
      <c r="AO98" s="147"/>
      <c r="AP98" s="147"/>
      <c r="AQ98" s="147"/>
      <c r="AR98" s="148"/>
      <c r="AS98" s="120">
        <f>BI35</f>
        <v>5</v>
      </c>
      <c r="AT98" s="147"/>
      <c r="AU98" s="147"/>
      <c r="AV98" s="147"/>
      <c r="AW98" s="147"/>
      <c r="AX98" s="147"/>
      <c r="AY98" s="147"/>
      <c r="AZ98" s="147"/>
      <c r="BA98" s="148"/>
      <c r="BB98" s="120"/>
      <c r="BC98" s="147"/>
      <c r="BD98" s="147"/>
      <c r="BE98" s="147"/>
      <c r="BF98" s="147"/>
      <c r="BG98" s="147"/>
      <c r="BH98" s="147"/>
      <c r="BI98" s="148"/>
      <c r="BJ98" s="149">
        <f>BR35</f>
        <v>0</v>
      </c>
      <c r="BK98" s="151"/>
      <c r="BL98" s="151"/>
      <c r="BM98" s="151"/>
      <c r="BN98" s="151"/>
      <c r="BO98" s="151"/>
      <c r="BP98" s="151"/>
      <c r="BQ98" s="152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153" t="str">
        <f>IF(AJ98&gt;0,"Dis. "&amp;AJ98,"")&amp;IF(AS98&gt;0," + "&amp;AS98&amp;" trs","")&amp;IF(BJ98&gt;0," "&amp;BJ98,"")&amp;IF(AJ99&gt;0," - "&amp;AJ99,"")&amp;IF(AS99&gt;0," + "&amp;AS99&amp;" trs","")&amp;IF(BJ99&gt;0," "&amp;BJ99,"")</f>
        <v>Dis. 1H30 + 5 trs</v>
      </c>
      <c r="CC98" s="153"/>
      <c r="CD98" s="153"/>
      <c r="CE98" s="153"/>
      <c r="CF98" s="157"/>
      <c r="CG98" s="102"/>
      <c r="CH98" s="100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175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76"/>
      <c r="W99" s="36"/>
      <c r="X99" s="175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76"/>
      <c r="AJ99" s="161">
        <f>AN37</f>
        <v>0</v>
      </c>
      <c r="AK99" s="147"/>
      <c r="AL99" s="147"/>
      <c r="AM99" s="147"/>
      <c r="AN99" s="147"/>
      <c r="AO99" s="147"/>
      <c r="AP99" s="147"/>
      <c r="AQ99" s="147"/>
      <c r="AR99" s="148"/>
      <c r="AS99" s="120">
        <f>BI37</f>
        <v>0</v>
      </c>
      <c r="AT99" s="147"/>
      <c r="AU99" s="147"/>
      <c r="AV99" s="147"/>
      <c r="AW99" s="147"/>
      <c r="AX99" s="147"/>
      <c r="AY99" s="147"/>
      <c r="AZ99" s="147"/>
      <c r="BA99" s="148"/>
      <c r="BB99" s="120"/>
      <c r="BC99" s="147"/>
      <c r="BD99" s="147"/>
      <c r="BE99" s="147"/>
      <c r="BF99" s="147"/>
      <c r="BG99" s="147"/>
      <c r="BH99" s="147"/>
      <c r="BI99" s="148"/>
      <c r="BJ99" s="149">
        <f>BR37</f>
        <v>0</v>
      </c>
      <c r="BK99" s="151"/>
      <c r="BL99" s="151"/>
      <c r="BM99" s="151"/>
      <c r="BN99" s="151"/>
      <c r="BO99" s="151"/>
      <c r="BP99" s="151"/>
      <c r="BQ99" s="152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153"/>
      <c r="CC99" s="153"/>
      <c r="CD99" s="153"/>
      <c r="CE99" s="153"/>
      <c r="CF99" s="157"/>
      <c r="CG99" s="102"/>
      <c r="CH99" s="100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175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76"/>
      <c r="W100" s="36"/>
      <c r="X100" s="175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76"/>
      <c r="AJ100" s="161">
        <f>BS39</f>
        <v>0</v>
      </c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8"/>
      <c r="BB100" s="120"/>
      <c r="BC100" s="147"/>
      <c r="BD100" s="147"/>
      <c r="BE100" s="147"/>
      <c r="BF100" s="147"/>
      <c r="BG100" s="147"/>
      <c r="BH100" s="147"/>
      <c r="BI100" s="148"/>
      <c r="BJ100" s="149"/>
      <c r="BK100" s="151"/>
      <c r="BL100" s="151"/>
      <c r="BM100" s="151"/>
      <c r="BN100" s="151"/>
      <c r="BO100" s="151"/>
      <c r="BP100" s="151"/>
      <c r="BQ100" s="152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153" t="str">
        <f>IF(AJ100&gt;0,"Dis. "&amp;AJ100&amp;" km ("&amp;AJ101&amp;" tr de "&amp;AS101&amp;" km + "&amp;BB101&amp;" trs de "&amp;BJ101&amp;" km)","")</f>
        <v/>
      </c>
      <c r="CC100" s="153"/>
      <c r="CD100" s="153"/>
      <c r="CE100" s="153"/>
      <c r="CF100" s="158"/>
      <c r="CG100" s="159"/>
      <c r="CH100" s="160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175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76"/>
      <c r="W101" s="36"/>
      <c r="X101" s="177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9"/>
      <c r="AJ101" s="164">
        <f>BD39</f>
        <v>0</v>
      </c>
      <c r="AK101" s="147"/>
      <c r="AL101" s="147"/>
      <c r="AM101" s="147"/>
      <c r="AN101" s="147"/>
      <c r="AO101" s="147"/>
      <c r="AP101" s="147"/>
      <c r="AQ101" s="147"/>
      <c r="AR101" s="148"/>
      <c r="AS101" s="161">
        <f>Y39</f>
        <v>0</v>
      </c>
      <c r="AT101" s="147"/>
      <c r="AU101" s="147"/>
      <c r="AV101" s="147"/>
      <c r="AW101" s="147"/>
      <c r="AX101" s="147"/>
      <c r="AY101" s="147"/>
      <c r="AZ101" s="147"/>
      <c r="BA101" s="148"/>
      <c r="BB101" s="120">
        <f>BD41</f>
        <v>0</v>
      </c>
      <c r="BC101" s="147"/>
      <c r="BD101" s="147"/>
      <c r="BE101" s="147"/>
      <c r="BF101" s="147"/>
      <c r="BG101" s="147"/>
      <c r="BH101" s="147"/>
      <c r="BI101" s="148"/>
      <c r="BJ101" s="161">
        <f>Y41</f>
        <v>0</v>
      </c>
      <c r="BK101" s="162"/>
      <c r="BL101" s="162"/>
      <c r="BM101" s="162"/>
      <c r="BN101" s="162"/>
      <c r="BO101" s="162"/>
      <c r="BP101" s="162"/>
      <c r="BQ101" s="16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153"/>
      <c r="CC101" s="153"/>
      <c r="CD101" s="153"/>
      <c r="CE101" s="153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175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76"/>
      <c r="W102" s="36"/>
      <c r="X102" s="146" t="s">
        <v>80</v>
      </c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8"/>
      <c r="AJ102" s="149" t="str">
        <f>O61</f>
        <v>459/20</v>
      </c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8"/>
      <c r="BB102" s="149" t="str">
        <f>AC61</f>
        <v>91</v>
      </c>
      <c r="BC102" s="147"/>
      <c r="BD102" s="147"/>
      <c r="BE102" s="147"/>
      <c r="BF102" s="147"/>
      <c r="BG102" s="147"/>
      <c r="BH102" s="147"/>
      <c r="BI102" s="148"/>
      <c r="BJ102" s="149" t="str">
        <f>AJ61</f>
        <v>69</v>
      </c>
      <c r="BK102" s="151"/>
      <c r="BL102" s="151"/>
      <c r="BM102" s="151"/>
      <c r="BN102" s="151"/>
      <c r="BO102" s="151"/>
      <c r="BP102" s="151"/>
      <c r="BQ102" s="152"/>
      <c r="BR102" s="149" t="str">
        <f>AQ61</f>
        <v>55</v>
      </c>
      <c r="BS102" s="151"/>
      <c r="BT102" s="151"/>
      <c r="BU102" s="151"/>
      <c r="BV102" s="151"/>
      <c r="BW102" s="151"/>
      <c r="BX102" s="151"/>
      <c r="BY102" s="152"/>
      <c r="BZ102" s="36"/>
      <c r="CA102" s="20"/>
      <c r="CB102" s="153" t="str">
        <f>IF(AJ102&gt;0,"Px. "&amp;AJ102,"")&amp;IF(BB102&gt;0," ("&amp;BB102&amp;"-"&amp;BJ102&amp;"-"&amp;BR102&amp;")","")</f>
        <v>Px. 459/20 (91-69-55)</v>
      </c>
      <c r="CC102" s="153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  <c r="CN102" s="153"/>
      <c r="CO102" s="153"/>
      <c r="CP102" s="153"/>
      <c r="CQ102" s="153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3"/>
      <c r="DQ102" s="153"/>
      <c r="DR102" s="2"/>
      <c r="DS102" s="131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459/20 (91-69-55) PS OPEN 2 76/5 (27-18-14)  PS OPEN 3 69/5 (24-17-14)  PS U19 69/5 (24-17-14) </v>
      </c>
      <c r="DT102" s="155"/>
      <c r="DU102" s="155"/>
      <c r="DV102" s="155"/>
      <c r="DW102" s="155"/>
      <c r="DX102" s="155"/>
      <c r="DY102" s="155"/>
      <c r="DZ102" s="155"/>
      <c r="EA102" s="155"/>
      <c r="EB102" s="155"/>
      <c r="EC102" s="155"/>
      <c r="ED102" s="155"/>
      <c r="EE102" s="155"/>
      <c r="EF102" s="155"/>
      <c r="EG102" s="155"/>
      <c r="EH102" s="155"/>
      <c r="EI102" s="155"/>
      <c r="EJ102" s="156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175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76"/>
      <c r="W103" s="36"/>
      <c r="X103" s="154" t="str">
        <f>F63</f>
        <v>OPEN 2</v>
      </c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8"/>
      <c r="AJ103" s="149" t="str">
        <f>O63</f>
        <v>76/5</v>
      </c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8"/>
      <c r="BB103" s="149" t="str">
        <f>Y63</f>
        <v>27</v>
      </c>
      <c r="BC103" s="147"/>
      <c r="BD103" s="147"/>
      <c r="BE103" s="147"/>
      <c r="BF103" s="147"/>
      <c r="BG103" s="147"/>
      <c r="BH103" s="147"/>
      <c r="BI103" s="148"/>
      <c r="BJ103" s="149" t="str">
        <f>AF63</f>
        <v>18</v>
      </c>
      <c r="BK103" s="151"/>
      <c r="BL103" s="151"/>
      <c r="BM103" s="151"/>
      <c r="BN103" s="151"/>
      <c r="BO103" s="151"/>
      <c r="BP103" s="151"/>
      <c r="BQ103" s="152"/>
      <c r="BR103" s="149" t="str">
        <f>AM63</f>
        <v>14</v>
      </c>
      <c r="BS103" s="151"/>
      <c r="BT103" s="151"/>
      <c r="BU103" s="151"/>
      <c r="BV103" s="151"/>
      <c r="BW103" s="151"/>
      <c r="BX103" s="151"/>
      <c r="BY103" s="152"/>
      <c r="BZ103" s="36"/>
      <c r="CA103" s="20"/>
      <c r="CB103" s="153" t="str">
        <f t="shared" ref="CB103:CB108" si="0">IF(AJ103&gt;0,"PS "&amp;X103&amp;" "&amp;AJ103,"")&amp;IF(BB103&gt;0," ("&amp;BB103&amp;"-"&amp;BJ103&amp;"-"&amp;BR103&amp;")","")</f>
        <v>PS OPEN 2 76/5 (27-18-14)</v>
      </c>
      <c r="CC103" s="153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3"/>
      <c r="DQ103" s="153"/>
      <c r="DR103" s="2"/>
      <c r="DS103" s="157"/>
      <c r="DT103" s="102"/>
      <c r="DU103" s="102"/>
      <c r="DV103" s="102"/>
      <c r="DW103" s="102"/>
      <c r="DX103" s="102"/>
      <c r="DY103" s="102"/>
      <c r="DZ103" s="102"/>
      <c r="EA103" s="102"/>
      <c r="EB103" s="102"/>
      <c r="EC103" s="102"/>
      <c r="ED103" s="102"/>
      <c r="EE103" s="102"/>
      <c r="EF103" s="102"/>
      <c r="EG103" s="102"/>
      <c r="EH103" s="102"/>
      <c r="EI103" s="102"/>
      <c r="EJ103" s="100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175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76"/>
      <c r="W104" s="36"/>
      <c r="X104" s="154">
        <f>AS63</f>
        <v>0</v>
      </c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8"/>
      <c r="AJ104" s="149">
        <f>BB63</f>
        <v>0</v>
      </c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8"/>
      <c r="BB104" s="149">
        <f>BK63</f>
        <v>0</v>
      </c>
      <c r="BC104" s="147"/>
      <c r="BD104" s="147"/>
      <c r="BE104" s="147"/>
      <c r="BF104" s="147"/>
      <c r="BG104" s="147"/>
      <c r="BH104" s="147"/>
      <c r="BI104" s="148"/>
      <c r="BJ104" s="149">
        <f>BR63</f>
        <v>0</v>
      </c>
      <c r="BK104" s="151"/>
      <c r="BL104" s="151"/>
      <c r="BM104" s="151"/>
      <c r="BN104" s="151"/>
      <c r="BO104" s="151"/>
      <c r="BP104" s="151"/>
      <c r="BQ104" s="152"/>
      <c r="BR104" s="149">
        <f>BY63</f>
        <v>0</v>
      </c>
      <c r="BS104" s="151"/>
      <c r="BT104" s="151"/>
      <c r="BU104" s="151"/>
      <c r="BV104" s="151"/>
      <c r="BW104" s="151"/>
      <c r="BX104" s="151"/>
      <c r="BY104" s="152"/>
      <c r="BZ104" s="36"/>
      <c r="CA104" s="20"/>
      <c r="CB104" s="153" t="str">
        <f t="shared" si="0"/>
        <v/>
      </c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2"/>
      <c r="DS104" s="157"/>
      <c r="DT104" s="102"/>
      <c r="DU104" s="102"/>
      <c r="DV104" s="102"/>
      <c r="DW104" s="102"/>
      <c r="DX104" s="102"/>
      <c r="DY104" s="102"/>
      <c r="DZ104" s="102"/>
      <c r="EA104" s="102"/>
      <c r="EB104" s="102"/>
      <c r="EC104" s="102"/>
      <c r="ED104" s="102"/>
      <c r="EE104" s="102"/>
      <c r="EF104" s="102"/>
      <c r="EG104" s="102"/>
      <c r="EH104" s="102"/>
      <c r="EI104" s="102"/>
      <c r="EJ104" s="100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175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76"/>
      <c r="W105" s="36"/>
      <c r="X105" s="154" t="str">
        <f>F65</f>
        <v>OPEN 3</v>
      </c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8"/>
      <c r="AJ105" s="149" t="str">
        <f>O65</f>
        <v>69/5</v>
      </c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8"/>
      <c r="BB105" s="149" t="str">
        <f>Y65</f>
        <v>24</v>
      </c>
      <c r="BC105" s="147"/>
      <c r="BD105" s="147"/>
      <c r="BE105" s="147"/>
      <c r="BF105" s="147"/>
      <c r="BG105" s="147"/>
      <c r="BH105" s="147"/>
      <c r="BI105" s="148"/>
      <c r="BJ105" s="149" t="str">
        <f>AF65</f>
        <v>17</v>
      </c>
      <c r="BK105" s="151"/>
      <c r="BL105" s="151"/>
      <c r="BM105" s="151"/>
      <c r="BN105" s="151"/>
      <c r="BO105" s="151"/>
      <c r="BP105" s="151"/>
      <c r="BQ105" s="152"/>
      <c r="BR105" s="149" t="str">
        <f>AM65</f>
        <v>14</v>
      </c>
      <c r="BS105" s="151"/>
      <c r="BT105" s="151"/>
      <c r="BU105" s="151"/>
      <c r="BV105" s="151"/>
      <c r="BW105" s="151"/>
      <c r="BX105" s="151"/>
      <c r="BY105" s="152"/>
      <c r="BZ105" s="36"/>
      <c r="CA105" s="20"/>
      <c r="CB105" s="153" t="str">
        <f t="shared" si="0"/>
        <v>PS OPEN 3 69/5 (24-17-14)</v>
      </c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2"/>
      <c r="DS105" s="157"/>
      <c r="DT105" s="102"/>
      <c r="DU105" s="102"/>
      <c r="DV105" s="102"/>
      <c r="DW105" s="102"/>
      <c r="DX105" s="102"/>
      <c r="DY105" s="102"/>
      <c r="DZ105" s="102"/>
      <c r="EA105" s="102"/>
      <c r="EB105" s="102"/>
      <c r="EC105" s="102"/>
      <c r="ED105" s="102"/>
      <c r="EE105" s="102"/>
      <c r="EF105" s="102"/>
      <c r="EG105" s="102"/>
      <c r="EH105" s="102"/>
      <c r="EI105" s="102"/>
      <c r="EJ105" s="100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177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9"/>
      <c r="W106" s="36"/>
      <c r="X106" s="154">
        <f>AS65</f>
        <v>0</v>
      </c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8"/>
      <c r="AJ106" s="149">
        <f>BB65</f>
        <v>0</v>
      </c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8"/>
      <c r="BB106" s="149">
        <f>BK65</f>
        <v>0</v>
      </c>
      <c r="BC106" s="147"/>
      <c r="BD106" s="147"/>
      <c r="BE106" s="147"/>
      <c r="BF106" s="147"/>
      <c r="BG106" s="147"/>
      <c r="BH106" s="147"/>
      <c r="BI106" s="148"/>
      <c r="BJ106" s="149">
        <f>BR65</f>
        <v>0</v>
      </c>
      <c r="BK106" s="151"/>
      <c r="BL106" s="151"/>
      <c r="BM106" s="151"/>
      <c r="BN106" s="151"/>
      <c r="BO106" s="151"/>
      <c r="BP106" s="151"/>
      <c r="BQ106" s="152"/>
      <c r="BR106" s="149">
        <f>BY65</f>
        <v>0</v>
      </c>
      <c r="BS106" s="151"/>
      <c r="BT106" s="151"/>
      <c r="BU106" s="151"/>
      <c r="BV106" s="151"/>
      <c r="BW106" s="151"/>
      <c r="BX106" s="151"/>
      <c r="BY106" s="152"/>
      <c r="BZ106" s="36"/>
      <c r="CA106" s="20"/>
      <c r="CB106" s="153" t="str">
        <f t="shared" si="0"/>
        <v/>
      </c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3"/>
      <c r="CO106" s="153"/>
      <c r="CP106" s="153"/>
      <c r="CQ106" s="153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2"/>
      <c r="DS106" s="157"/>
      <c r="DT106" s="102"/>
      <c r="DU106" s="102"/>
      <c r="DV106" s="102"/>
      <c r="DW106" s="102"/>
      <c r="DX106" s="102"/>
      <c r="DY106" s="102"/>
      <c r="DZ106" s="102"/>
      <c r="EA106" s="102"/>
      <c r="EB106" s="102"/>
      <c r="EC106" s="102"/>
      <c r="ED106" s="102"/>
      <c r="EE106" s="102"/>
      <c r="EF106" s="102"/>
      <c r="EG106" s="102"/>
      <c r="EH106" s="102"/>
      <c r="EI106" s="102"/>
      <c r="EJ106" s="100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154" t="str">
        <f>F67</f>
        <v>U19</v>
      </c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8"/>
      <c r="AJ107" s="149" t="str">
        <f>O67</f>
        <v>69/5</v>
      </c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8"/>
      <c r="BB107" s="149" t="str">
        <f>Y67</f>
        <v>24</v>
      </c>
      <c r="BC107" s="147"/>
      <c r="BD107" s="147"/>
      <c r="BE107" s="147"/>
      <c r="BF107" s="147"/>
      <c r="BG107" s="147"/>
      <c r="BH107" s="147"/>
      <c r="BI107" s="148"/>
      <c r="BJ107" s="149" t="str">
        <f>AF67</f>
        <v>17</v>
      </c>
      <c r="BK107" s="151"/>
      <c r="BL107" s="151"/>
      <c r="BM107" s="151"/>
      <c r="BN107" s="151"/>
      <c r="BO107" s="151"/>
      <c r="BP107" s="151"/>
      <c r="BQ107" s="152"/>
      <c r="BR107" s="149" t="str">
        <f>AM67</f>
        <v>14</v>
      </c>
      <c r="BS107" s="151"/>
      <c r="BT107" s="151"/>
      <c r="BU107" s="151"/>
      <c r="BV107" s="151"/>
      <c r="BW107" s="151"/>
      <c r="BX107" s="151"/>
      <c r="BY107" s="152"/>
      <c r="BZ107" s="36"/>
      <c r="CA107" s="20"/>
      <c r="CB107" s="153" t="str">
        <f t="shared" si="0"/>
        <v>PS U19 69/5 (24-17-14)</v>
      </c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/>
      <c r="DH107" s="153"/>
      <c r="DI107" s="153"/>
      <c r="DJ107" s="153"/>
      <c r="DK107" s="153"/>
      <c r="DL107" s="153"/>
      <c r="DM107" s="153"/>
      <c r="DN107" s="153"/>
      <c r="DO107" s="153"/>
      <c r="DP107" s="153"/>
      <c r="DQ107" s="153"/>
      <c r="DR107" s="2"/>
      <c r="DS107" s="157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0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154">
        <f>AS67</f>
        <v>0</v>
      </c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8"/>
      <c r="AJ108" s="149">
        <f>BB67</f>
        <v>0</v>
      </c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8"/>
      <c r="BB108" s="149">
        <f>BK67</f>
        <v>0</v>
      </c>
      <c r="BC108" s="147"/>
      <c r="BD108" s="147"/>
      <c r="BE108" s="147"/>
      <c r="BF108" s="147"/>
      <c r="BG108" s="147"/>
      <c r="BH108" s="147"/>
      <c r="BI108" s="148"/>
      <c r="BJ108" s="149">
        <f>BR67</f>
        <v>0</v>
      </c>
      <c r="BK108" s="151"/>
      <c r="BL108" s="151"/>
      <c r="BM108" s="151"/>
      <c r="BN108" s="151"/>
      <c r="BO108" s="151"/>
      <c r="BP108" s="151"/>
      <c r="BQ108" s="152"/>
      <c r="BR108" s="149">
        <f>BY67</f>
        <v>0</v>
      </c>
      <c r="BS108" s="151"/>
      <c r="BT108" s="151"/>
      <c r="BU108" s="151"/>
      <c r="BV108" s="151"/>
      <c r="BW108" s="151"/>
      <c r="BX108" s="151"/>
      <c r="BY108" s="152"/>
      <c r="BZ108" s="36"/>
      <c r="CA108" s="20"/>
      <c r="CB108" s="153" t="str">
        <f t="shared" si="0"/>
        <v/>
      </c>
      <c r="CC108" s="153"/>
      <c r="CD108" s="153"/>
      <c r="CE108" s="153"/>
      <c r="CF108" s="153"/>
      <c r="CG108" s="153"/>
      <c r="CH108" s="153"/>
      <c r="CI108" s="153"/>
      <c r="CJ108" s="153"/>
      <c r="CK108" s="153"/>
      <c r="CL108" s="153"/>
      <c r="CM108" s="153"/>
      <c r="CN108" s="153"/>
      <c r="CO108" s="153"/>
      <c r="CP108" s="153"/>
      <c r="CQ108" s="153"/>
      <c r="CR108" s="153"/>
      <c r="CS108" s="153"/>
      <c r="CT108" s="153"/>
      <c r="CU108" s="153"/>
      <c r="CV108" s="153"/>
      <c r="CW108" s="153"/>
      <c r="CX108" s="153"/>
      <c r="CY108" s="153"/>
      <c r="CZ108" s="153"/>
      <c r="DA108" s="153"/>
      <c r="DB108" s="153"/>
      <c r="DC108" s="153"/>
      <c r="DD108" s="153"/>
      <c r="DE108" s="153"/>
      <c r="DF108" s="153"/>
      <c r="DG108" s="153"/>
      <c r="DH108" s="153"/>
      <c r="DI108" s="153"/>
      <c r="DJ108" s="153"/>
      <c r="DK108" s="153"/>
      <c r="DL108" s="153"/>
      <c r="DM108" s="153"/>
      <c r="DN108" s="153"/>
      <c r="DO108" s="153"/>
      <c r="DP108" s="153"/>
      <c r="DQ108" s="153"/>
      <c r="DR108" s="2"/>
      <c r="DS108" s="158"/>
      <c r="DT108" s="159"/>
      <c r="DU108" s="159"/>
      <c r="DV108" s="159"/>
      <c r="DW108" s="159"/>
      <c r="DX108" s="159"/>
      <c r="DY108" s="159"/>
      <c r="DZ108" s="159"/>
      <c r="EA108" s="159"/>
      <c r="EB108" s="159"/>
      <c r="EC108" s="159"/>
      <c r="ED108" s="159"/>
      <c r="EE108" s="159"/>
      <c r="EF108" s="159"/>
      <c r="EG108" s="159"/>
      <c r="EH108" s="159"/>
      <c r="EI108" s="159"/>
      <c r="EJ108" s="160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120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8"/>
      <c r="BB109" s="120"/>
      <c r="BC109" s="147"/>
      <c r="BD109" s="147"/>
      <c r="BE109" s="147"/>
      <c r="BF109" s="147"/>
      <c r="BG109" s="147"/>
      <c r="BH109" s="147"/>
      <c r="BI109" s="148"/>
      <c r="BJ109" s="120"/>
      <c r="BK109" s="121"/>
      <c r="BL109" s="121"/>
      <c r="BM109" s="121"/>
      <c r="BN109" s="121"/>
      <c r="BO109" s="121"/>
      <c r="BP109" s="121"/>
      <c r="BQ109" s="122"/>
      <c r="BR109" s="120"/>
      <c r="BS109" s="121"/>
      <c r="BT109" s="121"/>
      <c r="BU109" s="121"/>
      <c r="BV109" s="121"/>
      <c r="BW109" s="121"/>
      <c r="BX109" s="121"/>
      <c r="BY109" s="122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120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8"/>
      <c r="BB110" s="120"/>
      <c r="BC110" s="147"/>
      <c r="BD110" s="147"/>
      <c r="BE110" s="147"/>
      <c r="BF110" s="147"/>
      <c r="BG110" s="147"/>
      <c r="BH110" s="147"/>
      <c r="BI110" s="148"/>
      <c r="BJ110" s="120"/>
      <c r="BK110" s="121"/>
      <c r="BL110" s="121"/>
      <c r="BM110" s="121"/>
      <c r="BN110" s="121"/>
      <c r="BO110" s="121"/>
      <c r="BP110" s="121"/>
      <c r="BQ110" s="122"/>
      <c r="BR110" s="120"/>
      <c r="BS110" s="121"/>
      <c r="BT110" s="121"/>
      <c r="BU110" s="121"/>
      <c r="BV110" s="121"/>
      <c r="BW110" s="121"/>
      <c r="BX110" s="121"/>
      <c r="BY110" s="122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146" t="s">
        <v>81</v>
      </c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8"/>
      <c r="AI111" s="36"/>
      <c r="AJ111" s="149" t="str">
        <f>BE46</f>
        <v>19H00</v>
      </c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8"/>
      <c r="BB111" s="149" t="str">
        <f>O46</f>
        <v>STADE MUNICIPAL - RUE OMER BERNIER</v>
      </c>
      <c r="BC111" s="147"/>
      <c r="BD111" s="147"/>
      <c r="BE111" s="147"/>
      <c r="BF111" s="147"/>
      <c r="BG111" s="147"/>
      <c r="BH111" s="147"/>
      <c r="BI111" s="148"/>
      <c r="BJ111" s="149">
        <f>BR46</f>
        <v>0</v>
      </c>
      <c r="BK111" s="151"/>
      <c r="BL111" s="151"/>
      <c r="BM111" s="151"/>
      <c r="BN111" s="151"/>
      <c r="BO111" s="151"/>
      <c r="BP111" s="151"/>
      <c r="BQ111" s="152"/>
      <c r="BR111" s="120"/>
      <c r="BS111" s="121"/>
      <c r="BT111" s="121"/>
      <c r="BU111" s="121"/>
      <c r="BV111" s="121"/>
      <c r="BW111" s="121"/>
      <c r="BX111" s="121"/>
      <c r="BY111" s="122"/>
      <c r="BZ111" s="36"/>
      <c r="CA111" s="20"/>
      <c r="CB111" s="128" t="str">
        <f>IF(AJ111&gt;0,"Doss : "&amp;AJ111,"")&amp;IF(BB111&gt;0," "&amp;BB111,"")&amp;IF(BJ111&gt;0," "&amp;BJ111,"")&amp;IF(AJ112&gt;0," - "&amp;AJ112,"")&amp;IF(BB112&gt;0," "&amp;BB112,"")&amp;IF(BJ112&gt;0," "&amp;BJ112,"")</f>
        <v>Doss : 19H00 STADE MUNICIPAL - RUE OMER BERNIER</v>
      </c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149">
        <f>BE48</f>
        <v>0</v>
      </c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8"/>
      <c r="BB112" s="149">
        <f>O48</f>
        <v>0</v>
      </c>
      <c r="BC112" s="147"/>
      <c r="BD112" s="147"/>
      <c r="BE112" s="147"/>
      <c r="BF112" s="147"/>
      <c r="BG112" s="147"/>
      <c r="BH112" s="147"/>
      <c r="BI112" s="148"/>
      <c r="BJ112" s="149">
        <f>BR48</f>
        <v>0</v>
      </c>
      <c r="BK112" s="151"/>
      <c r="BL112" s="151"/>
      <c r="BM112" s="151"/>
      <c r="BN112" s="151"/>
      <c r="BO112" s="151"/>
      <c r="BP112" s="151"/>
      <c r="BQ112" s="152"/>
      <c r="BR112" s="120">
        <f>BY71</f>
        <v>0</v>
      </c>
      <c r="BS112" s="121"/>
      <c r="BT112" s="121"/>
      <c r="BU112" s="121"/>
      <c r="BV112" s="121"/>
      <c r="BW112" s="121"/>
      <c r="BX112" s="121"/>
      <c r="BY112" s="122"/>
      <c r="BZ112" s="36"/>
      <c r="CA112" s="20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120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8"/>
      <c r="BB113" s="120"/>
      <c r="BC113" s="147"/>
      <c r="BD113" s="147"/>
      <c r="BE113" s="147"/>
      <c r="BF113" s="147"/>
      <c r="BG113" s="147"/>
      <c r="BH113" s="147"/>
      <c r="BI113" s="148"/>
      <c r="BJ113" s="120"/>
      <c r="BK113" s="121"/>
      <c r="BL113" s="121"/>
      <c r="BM113" s="121"/>
      <c r="BN113" s="121"/>
      <c r="BO113" s="121"/>
      <c r="BP113" s="121"/>
      <c r="BQ113" s="122"/>
      <c r="BR113" s="120"/>
      <c r="BS113" s="121"/>
      <c r="BT113" s="121"/>
      <c r="BU113" s="121"/>
      <c r="BV113" s="121"/>
      <c r="BW113" s="121"/>
      <c r="BX113" s="121"/>
      <c r="BY113" s="122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120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8"/>
      <c r="BB114" s="120"/>
      <c r="BC114" s="147"/>
      <c r="BD114" s="147"/>
      <c r="BE114" s="147"/>
      <c r="BF114" s="147"/>
      <c r="BG114" s="147"/>
      <c r="BH114" s="147"/>
      <c r="BI114" s="148"/>
      <c r="BJ114" s="120"/>
      <c r="BK114" s="121"/>
      <c r="BL114" s="121"/>
      <c r="BM114" s="121"/>
      <c r="BN114" s="121"/>
      <c r="BO114" s="121"/>
      <c r="BP114" s="121"/>
      <c r="BQ114" s="122"/>
      <c r="BR114" s="120"/>
      <c r="BS114" s="121"/>
      <c r="BT114" s="121"/>
      <c r="BU114" s="121"/>
      <c r="BV114" s="121"/>
      <c r="BW114" s="121"/>
      <c r="BX114" s="121"/>
      <c r="BY114" s="122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120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8"/>
      <c r="BB115" s="120"/>
      <c r="BC115" s="147"/>
      <c r="BD115" s="147"/>
      <c r="BE115" s="147"/>
      <c r="BF115" s="147"/>
      <c r="BG115" s="147"/>
      <c r="BH115" s="147"/>
      <c r="BI115" s="148"/>
      <c r="BJ115" s="120"/>
      <c r="BK115" s="121"/>
      <c r="BL115" s="121"/>
      <c r="BM115" s="121"/>
      <c r="BN115" s="121"/>
      <c r="BO115" s="121"/>
      <c r="BP115" s="121"/>
      <c r="BQ115" s="122"/>
      <c r="BR115" s="120"/>
      <c r="BS115" s="121"/>
      <c r="BT115" s="121"/>
      <c r="BU115" s="121"/>
      <c r="BV115" s="121"/>
      <c r="BW115" s="121"/>
      <c r="BX115" s="121"/>
      <c r="BY115" s="122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146" t="s">
        <v>82</v>
      </c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8"/>
      <c r="AI116" s="36"/>
      <c r="AJ116" s="149" t="str">
        <f>BE51</f>
        <v>20H00</v>
      </c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8"/>
      <c r="BB116" s="149" t="str">
        <f>O51</f>
        <v>STADE MUNICIPAL - RUE OMER BERNIER</v>
      </c>
      <c r="BC116" s="147"/>
      <c r="BD116" s="147"/>
      <c r="BE116" s="147"/>
      <c r="BF116" s="147"/>
      <c r="BG116" s="147"/>
      <c r="BH116" s="147"/>
      <c r="BI116" s="148"/>
      <c r="BJ116" s="149">
        <f>BR51</f>
        <v>0</v>
      </c>
      <c r="BK116" s="151"/>
      <c r="BL116" s="151"/>
      <c r="BM116" s="151"/>
      <c r="BN116" s="151"/>
      <c r="BO116" s="151"/>
      <c r="BP116" s="151"/>
      <c r="BQ116" s="152"/>
      <c r="BR116" s="120"/>
      <c r="BS116" s="121"/>
      <c r="BT116" s="121"/>
      <c r="BU116" s="121"/>
      <c r="BV116" s="121"/>
      <c r="BW116" s="121"/>
      <c r="BX116" s="121"/>
      <c r="BY116" s="122"/>
      <c r="BZ116" s="36"/>
      <c r="CA116" s="20"/>
      <c r="CB116" s="128" t="str">
        <f>IF(AJ116&gt;0,"Dép : "&amp;AJ116,"")&amp;IF(BB116&gt;0," "&amp;BB116,"")&amp;IF(BJ116&gt;0," "&amp;BJ116,"")&amp;IF(AJ117&gt;0," - "&amp;AJ117,"")&amp;IF(BB117&gt;0," "&amp;BB117,"")&amp;IF(BJ117&gt;0," "&amp;BJ117,"")</f>
        <v>Dép : 20H00 STADE MUNICIPAL - RUE OMER BERNIER</v>
      </c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146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8"/>
      <c r="AI117" s="36"/>
      <c r="AJ117" s="149">
        <f>BE53</f>
        <v>0</v>
      </c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8"/>
      <c r="BB117" s="149">
        <f>O53</f>
        <v>0</v>
      </c>
      <c r="BC117" s="147"/>
      <c r="BD117" s="147"/>
      <c r="BE117" s="147"/>
      <c r="BF117" s="147"/>
      <c r="BG117" s="147"/>
      <c r="BH117" s="147"/>
      <c r="BI117" s="148"/>
      <c r="BJ117" s="149">
        <f>BR53</f>
        <v>0</v>
      </c>
      <c r="BK117" s="151"/>
      <c r="BL117" s="151"/>
      <c r="BM117" s="151"/>
      <c r="BN117" s="151"/>
      <c r="BO117" s="151"/>
      <c r="BP117" s="151"/>
      <c r="BQ117" s="152"/>
      <c r="BR117" s="120"/>
      <c r="BS117" s="121"/>
      <c r="BT117" s="121"/>
      <c r="BU117" s="121"/>
      <c r="BV117" s="121"/>
      <c r="BW117" s="121"/>
      <c r="BX117" s="121"/>
      <c r="BY117" s="122"/>
      <c r="BZ117" s="36"/>
      <c r="CA117" s="20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146" t="s">
        <v>83</v>
      </c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8"/>
      <c r="AI118" s="36"/>
      <c r="AJ118" s="150">
        <f>AF22</f>
        <v>9</v>
      </c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8"/>
      <c r="BB118" s="120"/>
      <c r="BC118" s="147"/>
      <c r="BD118" s="147"/>
      <c r="BE118" s="147"/>
      <c r="BF118" s="147"/>
      <c r="BG118" s="147"/>
      <c r="BH118" s="147"/>
      <c r="BI118" s="148"/>
      <c r="BJ118" s="120"/>
      <c r="BK118" s="121"/>
      <c r="BL118" s="121"/>
      <c r="BM118" s="121"/>
      <c r="BN118" s="121"/>
      <c r="BO118" s="121"/>
      <c r="BP118" s="121"/>
      <c r="BQ118" s="122"/>
      <c r="BR118" s="120"/>
      <c r="BS118" s="121"/>
      <c r="BT118" s="121"/>
      <c r="BU118" s="121"/>
      <c r="BV118" s="121"/>
      <c r="BW118" s="121"/>
      <c r="BX118" s="121"/>
      <c r="BY118" s="122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146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8"/>
      <c r="AI119" s="36"/>
      <c r="AJ119" s="120" t="str">
        <f>IF(AL20&gt;0," "&amp;AL20," Par Int.")</f>
        <v xml:space="preserve"> Sauf Access</v>
      </c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8"/>
      <c r="BB119" s="120"/>
      <c r="BC119" s="147"/>
      <c r="BD119" s="147"/>
      <c r="BE119" s="147"/>
      <c r="BF119" s="147"/>
      <c r="BG119" s="147"/>
      <c r="BH119" s="147"/>
      <c r="BI119" s="148"/>
      <c r="BJ119" s="120"/>
      <c r="BK119" s="121"/>
      <c r="BL119" s="121"/>
      <c r="BM119" s="121"/>
      <c r="BN119" s="121"/>
      <c r="BO119" s="121"/>
      <c r="BP119" s="121"/>
      <c r="BQ119" s="122"/>
      <c r="BR119" s="120"/>
      <c r="BS119" s="121"/>
      <c r="BT119" s="121"/>
      <c r="BU119" s="121"/>
      <c r="BV119" s="121"/>
      <c r="BW119" s="121"/>
      <c r="BX119" s="121"/>
      <c r="BY119" s="122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146" t="s">
        <v>84</v>
      </c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8"/>
      <c r="AI120" s="36"/>
      <c r="AJ120" s="120" t="str">
        <f>Y71</f>
        <v>MANU</v>
      </c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8"/>
      <c r="AZ120" s="120" t="str">
        <f>LEFT(AJ120,1)</f>
        <v>M</v>
      </c>
      <c r="BA120" s="148"/>
      <c r="BB120" s="120" t="str">
        <f>AQ71</f>
        <v>LEGROS</v>
      </c>
      <c r="BC120" s="147"/>
      <c r="BD120" s="147"/>
      <c r="BE120" s="147"/>
      <c r="BF120" s="147"/>
      <c r="BG120" s="147"/>
      <c r="BH120" s="147"/>
      <c r="BI120" s="148"/>
      <c r="BJ120" s="120"/>
      <c r="BK120" s="121"/>
      <c r="BL120" s="121"/>
      <c r="BM120" s="121"/>
      <c r="BN120" s="121"/>
      <c r="BO120" s="121"/>
      <c r="BP120" s="121"/>
      <c r="BQ120" s="122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128" t="str">
        <f>IF(AJ120&gt;0,AZ120&amp;".","")&amp;IF(BB120&gt;0," "&amp;BB120,"")&amp;IF(AJ121&gt;0," : "&amp;AJ121,"")&amp;IF(BB121&gt;0," - "&amp;BB121,"")</f>
        <v>M. LEGROS : 0610832009 - contact@cyclepoitevin86.fr</v>
      </c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149" t="str">
        <f>O73</f>
        <v>0610832009</v>
      </c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8"/>
      <c r="BB121" s="149" t="str">
        <f>O75</f>
        <v>contact@cyclepoitevin86.fr</v>
      </c>
      <c r="BC121" s="147"/>
      <c r="BD121" s="147"/>
      <c r="BE121" s="147"/>
      <c r="BF121" s="147"/>
      <c r="BG121" s="147"/>
      <c r="BH121" s="147"/>
      <c r="BI121" s="148"/>
      <c r="BJ121" s="125"/>
      <c r="BK121" s="126"/>
      <c r="BL121" s="126"/>
      <c r="BM121" s="126"/>
      <c r="BN121" s="126"/>
      <c r="BO121" s="126"/>
      <c r="BP121" s="126"/>
      <c r="BQ121" s="127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42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8"/>
      <c r="BB122" s="142"/>
      <c r="BC122" s="107"/>
      <c r="BD122" s="107"/>
      <c r="BE122" s="107"/>
      <c r="BF122" s="107"/>
      <c r="BG122" s="107"/>
      <c r="BH122" s="107"/>
      <c r="BI122" s="108"/>
      <c r="BJ122" s="143"/>
      <c r="BK122" s="143"/>
      <c r="BL122" s="143"/>
      <c r="BM122" s="143"/>
      <c r="BN122" s="143"/>
      <c r="BO122" s="143"/>
      <c r="BP122" s="143"/>
      <c r="BQ122" s="143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144" t="s">
        <v>172</v>
      </c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  <c r="AZ123" s="144"/>
      <c r="BA123" s="144"/>
      <c r="BB123" s="144"/>
      <c r="BC123" s="144"/>
      <c r="BD123" s="144"/>
      <c r="BE123" s="144"/>
      <c r="BF123" s="144"/>
      <c r="BG123" s="144"/>
      <c r="BH123" s="144"/>
      <c r="BI123" s="144"/>
      <c r="BJ123" s="144"/>
      <c r="BK123" s="144"/>
      <c r="BL123" s="144"/>
      <c r="BM123" s="144"/>
      <c r="BN123" s="144"/>
      <c r="BO123" s="144"/>
      <c r="BP123" s="144"/>
      <c r="BQ123" s="144"/>
      <c r="BR123" s="144"/>
      <c r="BS123" s="144"/>
      <c r="BT123" s="144"/>
      <c r="BU123" s="144"/>
      <c r="BV123" s="144"/>
      <c r="BW123" s="144"/>
      <c r="BX123" s="144"/>
      <c r="BY123" s="144"/>
      <c r="BZ123" s="144"/>
      <c r="CA123" s="144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4"/>
      <c r="CA124" s="144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145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MERCREDI 25 JUIN 
BUXEROLLES 
5ème NOCTURNE DE BUXEROLLES 
CYCLE POITEVIN 
ELITE +OPEN 1-2-3 + ACCESS 1-2-3-4 
Dis. 1H30 + 5 trs
Px. 459/20 (91-69-55) PS OPEN 2 76/5 (27-18-14)  PS OPEN 3 69/5 (24-17-14)  PS U19 69/5 (24-17-14)  
Doss : 19H00 STADE MUNICIPAL - RUE OMER BERNIER 
Dép : 20H00 STADE MUNICIPAL - RUE OMER BERNIER 
Eng : 9€ Sauf Access 
M. LEGROS : 0610832009 - contact@cyclepoitevin86.fr</v>
      </c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  <c r="BI127" s="145"/>
      <c r="BJ127" s="145"/>
      <c r="BK127" s="145"/>
      <c r="BL127" s="145"/>
      <c r="BM127" s="145"/>
      <c r="BN127" s="145"/>
      <c r="BO127" s="145"/>
      <c r="BP127" s="145"/>
      <c r="BQ127" s="145"/>
      <c r="BR127" s="145"/>
      <c r="BS127" s="145"/>
      <c r="BT127" s="145"/>
      <c r="BU127" s="145"/>
      <c r="BV127" s="145"/>
      <c r="BW127" s="145"/>
      <c r="BX127" s="145"/>
      <c r="BY127" s="145"/>
      <c r="BZ127" s="145"/>
      <c r="CA127" s="145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5"/>
      <c r="CA129" s="145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  <c r="BM133" s="145"/>
      <c r="BN133" s="145"/>
      <c r="BO133" s="145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BZ133" s="145"/>
      <c r="CA133" s="145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5"/>
      <c r="BM134" s="145"/>
      <c r="BN134" s="145"/>
      <c r="BO134" s="145"/>
      <c r="BP134" s="145"/>
      <c r="BQ134" s="145"/>
      <c r="BR134" s="145"/>
      <c r="BS134" s="145"/>
      <c r="BT134" s="145"/>
      <c r="BU134" s="145"/>
      <c r="BV134" s="145"/>
      <c r="BW134" s="145"/>
      <c r="BX134" s="145"/>
      <c r="BY134" s="145"/>
      <c r="BZ134" s="145"/>
      <c r="CA134" s="145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  <c r="BI135" s="145"/>
      <c r="BJ135" s="145"/>
      <c r="BK135" s="145"/>
      <c r="BL135" s="145"/>
      <c r="BM135" s="145"/>
      <c r="BN135" s="145"/>
      <c r="BO135" s="145"/>
      <c r="BP135" s="145"/>
      <c r="BQ135" s="145"/>
      <c r="BR135" s="145"/>
      <c r="BS135" s="145"/>
      <c r="BT135" s="145"/>
      <c r="BU135" s="145"/>
      <c r="BV135" s="145"/>
      <c r="BW135" s="145"/>
      <c r="BX135" s="145"/>
      <c r="BY135" s="145"/>
      <c r="BZ135" s="145"/>
      <c r="CA135" s="145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5"/>
      <c r="BM136" s="145"/>
      <c r="BN136" s="145"/>
      <c r="BO136" s="145"/>
      <c r="BP136" s="145"/>
      <c r="BQ136" s="145"/>
      <c r="BR136" s="145"/>
      <c r="BS136" s="145"/>
      <c r="BT136" s="145"/>
      <c r="BU136" s="145"/>
      <c r="BV136" s="145"/>
      <c r="BW136" s="145"/>
      <c r="BX136" s="145"/>
      <c r="BY136" s="145"/>
      <c r="BZ136" s="145"/>
      <c r="CA136" s="145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  <c r="BI137" s="145"/>
      <c r="BJ137" s="145"/>
      <c r="BK137" s="145"/>
      <c r="BL137" s="145"/>
      <c r="BM137" s="145"/>
      <c r="BN137" s="145"/>
      <c r="BO137" s="145"/>
      <c r="BP137" s="145"/>
      <c r="BQ137" s="145"/>
      <c r="BR137" s="145"/>
      <c r="BS137" s="145"/>
      <c r="BT137" s="145"/>
      <c r="BU137" s="145"/>
      <c r="BV137" s="145"/>
      <c r="BW137" s="145"/>
      <c r="BX137" s="145"/>
      <c r="BY137" s="145"/>
      <c r="BZ137" s="145"/>
      <c r="CA137" s="145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5"/>
      <c r="CA138" s="145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5"/>
      <c r="BM139" s="145"/>
      <c r="BN139" s="145"/>
      <c r="BO139" s="145"/>
      <c r="BP139" s="145"/>
      <c r="BQ139" s="145"/>
      <c r="BR139" s="145"/>
      <c r="BS139" s="145"/>
      <c r="BT139" s="145"/>
      <c r="BU139" s="145"/>
      <c r="BV139" s="145"/>
      <c r="BW139" s="145"/>
      <c r="BX139" s="145"/>
      <c r="BY139" s="145"/>
      <c r="BZ139" s="145"/>
      <c r="CA139" s="145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  <c r="BN140" s="145"/>
      <c r="BO140" s="145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BZ140" s="145"/>
      <c r="CA140" s="145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145"/>
      <c r="BM141" s="145"/>
      <c r="BN141" s="145"/>
      <c r="BO141" s="145"/>
      <c r="BP141" s="145"/>
      <c r="BQ141" s="145"/>
      <c r="BR141" s="145"/>
      <c r="BS141" s="145"/>
      <c r="BT141" s="145"/>
      <c r="BU141" s="145"/>
      <c r="BV141" s="145"/>
      <c r="BW141" s="145"/>
      <c r="BX141" s="145"/>
      <c r="BY141" s="145"/>
      <c r="BZ141" s="145"/>
      <c r="CA141" s="145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30" t="s">
        <v>85</v>
      </c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30"/>
      <c r="CA144" s="130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  <c r="BO145" s="131"/>
      <c r="BP145" s="131"/>
      <c r="BQ145" s="131"/>
      <c r="BR145" s="131"/>
      <c r="BS145" s="131"/>
      <c r="BT145" s="131"/>
      <c r="BU145" s="131"/>
      <c r="BV145" s="131"/>
      <c r="BW145" s="131"/>
      <c r="BX145" s="131"/>
      <c r="BY145" s="131"/>
      <c r="BZ145" s="131"/>
      <c r="CA145" s="131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  <c r="BO146" s="131"/>
      <c r="BP146" s="131"/>
      <c r="BQ146" s="131"/>
      <c r="BR146" s="131"/>
      <c r="BS146" s="131"/>
      <c r="BT146" s="131"/>
      <c r="BU146" s="131"/>
      <c r="BV146" s="131"/>
      <c r="BW146" s="131"/>
      <c r="BX146" s="131"/>
      <c r="BY146" s="131"/>
      <c r="BZ146" s="131"/>
      <c r="CA146" s="131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  <c r="BR147" s="132"/>
      <c r="BS147" s="132"/>
      <c r="BT147" s="132"/>
      <c r="BU147" s="132"/>
      <c r="BV147" s="132"/>
      <c r="BW147" s="132"/>
      <c r="BX147" s="132"/>
      <c r="BY147" s="132"/>
      <c r="BZ147" s="132"/>
      <c r="CA147" s="132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129" t="s">
        <v>86</v>
      </c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  <c r="BK148" s="129"/>
      <c r="BL148" s="129"/>
      <c r="BM148" s="129"/>
      <c r="BN148" s="129"/>
      <c r="BO148" s="129"/>
      <c r="BP148" s="129"/>
      <c r="BQ148" s="129"/>
      <c r="BR148" s="129"/>
      <c r="BS148" s="129"/>
      <c r="BT148" s="129"/>
      <c r="BU148" s="129"/>
      <c r="BV148" s="129"/>
      <c r="BW148" s="129"/>
      <c r="BX148" s="129"/>
      <c r="BY148" s="129"/>
      <c r="BZ148" s="129"/>
      <c r="CA148" s="129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129"/>
      <c r="BT149" s="129"/>
      <c r="BU149" s="129"/>
      <c r="BV149" s="129"/>
      <c r="BW149" s="129"/>
      <c r="BX149" s="129"/>
      <c r="BY149" s="129"/>
      <c r="BZ149" s="129"/>
      <c r="CA149" s="129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133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5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136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  <c r="AZ152" s="137"/>
      <c r="BA152" s="137"/>
      <c r="BB152" s="137"/>
      <c r="BC152" s="137"/>
      <c r="BD152" s="137"/>
      <c r="BE152" s="137"/>
      <c r="BF152" s="137"/>
      <c r="BG152" s="137"/>
      <c r="BH152" s="137"/>
      <c r="BI152" s="137"/>
      <c r="BJ152" s="137"/>
      <c r="BK152" s="137"/>
      <c r="BL152" s="137"/>
      <c r="BM152" s="137"/>
      <c r="BN152" s="137"/>
      <c r="BO152" s="137"/>
      <c r="BP152" s="137"/>
      <c r="BQ152" s="137"/>
      <c r="BR152" s="137"/>
      <c r="BS152" s="137"/>
      <c r="BT152" s="137"/>
      <c r="BU152" s="137"/>
      <c r="BV152" s="137"/>
      <c r="BW152" s="137"/>
      <c r="BX152" s="137"/>
      <c r="BY152" s="137"/>
      <c r="BZ152" s="137"/>
      <c r="CA152" s="138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136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37"/>
      <c r="BA153" s="137"/>
      <c r="BB153" s="137"/>
      <c r="BC153" s="137"/>
      <c r="BD153" s="137"/>
      <c r="BE153" s="137"/>
      <c r="BF153" s="137"/>
      <c r="BG153" s="137"/>
      <c r="BH153" s="137"/>
      <c r="BI153" s="137"/>
      <c r="BJ153" s="137"/>
      <c r="BK153" s="137"/>
      <c r="BL153" s="137"/>
      <c r="BM153" s="137"/>
      <c r="BN153" s="137"/>
      <c r="BO153" s="137"/>
      <c r="BP153" s="137"/>
      <c r="BQ153" s="137"/>
      <c r="BR153" s="137"/>
      <c r="BS153" s="137"/>
      <c r="BT153" s="137"/>
      <c r="BU153" s="137"/>
      <c r="BV153" s="137"/>
      <c r="BW153" s="137"/>
      <c r="BX153" s="137"/>
      <c r="BY153" s="137"/>
      <c r="BZ153" s="137"/>
      <c r="CA153" s="138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136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37"/>
      <c r="BA154" s="137"/>
      <c r="BB154" s="137"/>
      <c r="BC154" s="137"/>
      <c r="BD154" s="137"/>
      <c r="BE154" s="137"/>
      <c r="BF154" s="137"/>
      <c r="BG154" s="137"/>
      <c r="BH154" s="137"/>
      <c r="BI154" s="137"/>
      <c r="BJ154" s="137"/>
      <c r="BK154" s="137"/>
      <c r="BL154" s="137"/>
      <c r="BM154" s="137"/>
      <c r="BN154" s="137"/>
      <c r="BO154" s="137"/>
      <c r="BP154" s="137"/>
      <c r="BQ154" s="137"/>
      <c r="BR154" s="137"/>
      <c r="BS154" s="137"/>
      <c r="BT154" s="137"/>
      <c r="BU154" s="137"/>
      <c r="BV154" s="137"/>
      <c r="BW154" s="137"/>
      <c r="BX154" s="137"/>
      <c r="BY154" s="137"/>
      <c r="BZ154" s="137"/>
      <c r="CA154" s="138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136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  <c r="AZ155" s="137"/>
      <c r="BA155" s="137"/>
      <c r="BB155" s="137"/>
      <c r="BC155" s="137"/>
      <c r="BD155" s="137"/>
      <c r="BE155" s="137"/>
      <c r="BF155" s="137"/>
      <c r="BG155" s="137"/>
      <c r="BH155" s="137"/>
      <c r="BI155" s="137"/>
      <c r="BJ155" s="137"/>
      <c r="BK155" s="137"/>
      <c r="BL155" s="137"/>
      <c r="BM155" s="137"/>
      <c r="BN155" s="137"/>
      <c r="BO155" s="137"/>
      <c r="BP155" s="137"/>
      <c r="BQ155" s="137"/>
      <c r="BR155" s="137"/>
      <c r="BS155" s="137"/>
      <c r="BT155" s="137"/>
      <c r="BU155" s="137"/>
      <c r="BV155" s="137"/>
      <c r="BW155" s="137"/>
      <c r="BX155" s="137"/>
      <c r="BY155" s="137"/>
      <c r="BZ155" s="137"/>
      <c r="CA155" s="138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136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  <c r="AZ156" s="137"/>
      <c r="BA156" s="137"/>
      <c r="BB156" s="137"/>
      <c r="BC156" s="137"/>
      <c r="BD156" s="137"/>
      <c r="BE156" s="137"/>
      <c r="BF156" s="137"/>
      <c r="BG156" s="137"/>
      <c r="BH156" s="137"/>
      <c r="BI156" s="137"/>
      <c r="BJ156" s="137"/>
      <c r="BK156" s="137"/>
      <c r="BL156" s="137"/>
      <c r="BM156" s="137"/>
      <c r="BN156" s="137"/>
      <c r="BO156" s="137"/>
      <c r="BP156" s="137"/>
      <c r="BQ156" s="137"/>
      <c r="BR156" s="137"/>
      <c r="BS156" s="137"/>
      <c r="BT156" s="137"/>
      <c r="BU156" s="137"/>
      <c r="BV156" s="137"/>
      <c r="BW156" s="137"/>
      <c r="BX156" s="137"/>
      <c r="BY156" s="137"/>
      <c r="BZ156" s="137"/>
      <c r="CA156" s="138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136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  <c r="BB157" s="137"/>
      <c r="BC157" s="137"/>
      <c r="BD157" s="137"/>
      <c r="BE157" s="137"/>
      <c r="BF157" s="137"/>
      <c r="BG157" s="137"/>
      <c r="BH157" s="137"/>
      <c r="BI157" s="137"/>
      <c r="BJ157" s="137"/>
      <c r="BK157" s="137"/>
      <c r="BL157" s="137"/>
      <c r="BM157" s="137"/>
      <c r="BN157" s="137"/>
      <c r="BO157" s="137"/>
      <c r="BP157" s="137"/>
      <c r="BQ157" s="137"/>
      <c r="BR157" s="137"/>
      <c r="BS157" s="137"/>
      <c r="BT157" s="137"/>
      <c r="BU157" s="137"/>
      <c r="BV157" s="137"/>
      <c r="BW157" s="137"/>
      <c r="BX157" s="137"/>
      <c r="BY157" s="137"/>
      <c r="BZ157" s="137"/>
      <c r="CA157" s="138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136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  <c r="AZ158" s="137"/>
      <c r="BA158" s="137"/>
      <c r="BB158" s="137"/>
      <c r="BC158" s="137"/>
      <c r="BD158" s="137"/>
      <c r="BE158" s="137"/>
      <c r="BF158" s="137"/>
      <c r="BG158" s="137"/>
      <c r="BH158" s="137"/>
      <c r="BI158" s="137"/>
      <c r="BJ158" s="137"/>
      <c r="BK158" s="137"/>
      <c r="BL158" s="137"/>
      <c r="BM158" s="137"/>
      <c r="BN158" s="137"/>
      <c r="BO158" s="137"/>
      <c r="BP158" s="137"/>
      <c r="BQ158" s="137"/>
      <c r="BR158" s="137"/>
      <c r="BS158" s="137"/>
      <c r="BT158" s="137"/>
      <c r="BU158" s="137"/>
      <c r="BV158" s="137"/>
      <c r="BW158" s="137"/>
      <c r="BX158" s="137"/>
      <c r="BY158" s="137"/>
      <c r="BZ158" s="137"/>
      <c r="CA158" s="138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136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  <c r="AV159" s="137"/>
      <c r="AW159" s="137"/>
      <c r="AX159" s="137"/>
      <c r="AY159" s="137"/>
      <c r="AZ159" s="137"/>
      <c r="BA159" s="137"/>
      <c r="BB159" s="137"/>
      <c r="BC159" s="137"/>
      <c r="BD159" s="137"/>
      <c r="BE159" s="137"/>
      <c r="BF159" s="137"/>
      <c r="BG159" s="137"/>
      <c r="BH159" s="137"/>
      <c r="BI159" s="137"/>
      <c r="BJ159" s="137"/>
      <c r="BK159" s="137"/>
      <c r="BL159" s="137"/>
      <c r="BM159" s="137"/>
      <c r="BN159" s="137"/>
      <c r="BO159" s="137"/>
      <c r="BP159" s="137"/>
      <c r="BQ159" s="137"/>
      <c r="BR159" s="137"/>
      <c r="BS159" s="137"/>
      <c r="BT159" s="137"/>
      <c r="BU159" s="137"/>
      <c r="BV159" s="137"/>
      <c r="BW159" s="137"/>
      <c r="BX159" s="137"/>
      <c r="BY159" s="137"/>
      <c r="BZ159" s="137"/>
      <c r="CA159" s="138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136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  <c r="AV160" s="137"/>
      <c r="AW160" s="137"/>
      <c r="AX160" s="137"/>
      <c r="AY160" s="137"/>
      <c r="AZ160" s="137"/>
      <c r="BA160" s="137"/>
      <c r="BB160" s="137"/>
      <c r="BC160" s="137"/>
      <c r="BD160" s="137"/>
      <c r="BE160" s="137"/>
      <c r="BF160" s="137"/>
      <c r="BG160" s="137"/>
      <c r="BH160" s="137"/>
      <c r="BI160" s="137"/>
      <c r="BJ160" s="137"/>
      <c r="BK160" s="137"/>
      <c r="BL160" s="137"/>
      <c r="BM160" s="137"/>
      <c r="BN160" s="137"/>
      <c r="BO160" s="137"/>
      <c r="BP160" s="137"/>
      <c r="BQ160" s="137"/>
      <c r="BR160" s="137"/>
      <c r="BS160" s="137"/>
      <c r="BT160" s="137"/>
      <c r="BU160" s="137"/>
      <c r="BV160" s="137"/>
      <c r="BW160" s="137"/>
      <c r="BX160" s="137"/>
      <c r="BY160" s="137"/>
      <c r="BZ160" s="137"/>
      <c r="CA160" s="138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136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  <c r="AV161" s="137"/>
      <c r="AW161" s="137"/>
      <c r="AX161" s="137"/>
      <c r="AY161" s="137"/>
      <c r="AZ161" s="137"/>
      <c r="BA161" s="137"/>
      <c r="BB161" s="137"/>
      <c r="BC161" s="137"/>
      <c r="BD161" s="137"/>
      <c r="BE161" s="137"/>
      <c r="BF161" s="137"/>
      <c r="BG161" s="137"/>
      <c r="BH161" s="137"/>
      <c r="BI161" s="137"/>
      <c r="BJ161" s="137"/>
      <c r="BK161" s="137"/>
      <c r="BL161" s="137"/>
      <c r="BM161" s="137"/>
      <c r="BN161" s="137"/>
      <c r="BO161" s="137"/>
      <c r="BP161" s="137"/>
      <c r="BQ161" s="137"/>
      <c r="BR161" s="137"/>
      <c r="BS161" s="137"/>
      <c r="BT161" s="137"/>
      <c r="BU161" s="137"/>
      <c r="BV161" s="137"/>
      <c r="BW161" s="137"/>
      <c r="BX161" s="137"/>
      <c r="BY161" s="137"/>
      <c r="BZ161" s="137"/>
      <c r="CA161" s="138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136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7"/>
      <c r="AP162" s="137"/>
      <c r="AQ162" s="137"/>
      <c r="AR162" s="137"/>
      <c r="AS162" s="137"/>
      <c r="AT162" s="137"/>
      <c r="AU162" s="137"/>
      <c r="AV162" s="137"/>
      <c r="AW162" s="137"/>
      <c r="AX162" s="137"/>
      <c r="AY162" s="137"/>
      <c r="AZ162" s="137"/>
      <c r="BA162" s="137"/>
      <c r="BB162" s="137"/>
      <c r="BC162" s="137"/>
      <c r="BD162" s="137"/>
      <c r="BE162" s="137"/>
      <c r="BF162" s="137"/>
      <c r="BG162" s="137"/>
      <c r="BH162" s="137"/>
      <c r="BI162" s="137"/>
      <c r="BJ162" s="137"/>
      <c r="BK162" s="137"/>
      <c r="BL162" s="137"/>
      <c r="BM162" s="137"/>
      <c r="BN162" s="137"/>
      <c r="BO162" s="137"/>
      <c r="BP162" s="137"/>
      <c r="BQ162" s="137"/>
      <c r="BR162" s="137"/>
      <c r="BS162" s="137"/>
      <c r="BT162" s="137"/>
      <c r="BU162" s="137"/>
      <c r="BV162" s="137"/>
      <c r="BW162" s="137"/>
      <c r="BX162" s="137"/>
      <c r="BY162" s="137"/>
      <c r="BZ162" s="137"/>
      <c r="CA162" s="138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136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7"/>
      <c r="AO163" s="137"/>
      <c r="AP163" s="137"/>
      <c r="AQ163" s="137"/>
      <c r="AR163" s="137"/>
      <c r="AS163" s="137"/>
      <c r="AT163" s="137"/>
      <c r="AU163" s="137"/>
      <c r="AV163" s="137"/>
      <c r="AW163" s="137"/>
      <c r="AX163" s="137"/>
      <c r="AY163" s="137"/>
      <c r="AZ163" s="137"/>
      <c r="BA163" s="137"/>
      <c r="BB163" s="137"/>
      <c r="BC163" s="137"/>
      <c r="BD163" s="137"/>
      <c r="BE163" s="137"/>
      <c r="BF163" s="137"/>
      <c r="BG163" s="137"/>
      <c r="BH163" s="137"/>
      <c r="BI163" s="137"/>
      <c r="BJ163" s="137"/>
      <c r="BK163" s="137"/>
      <c r="BL163" s="137"/>
      <c r="BM163" s="137"/>
      <c r="BN163" s="137"/>
      <c r="BO163" s="137"/>
      <c r="BP163" s="137"/>
      <c r="BQ163" s="137"/>
      <c r="BR163" s="137"/>
      <c r="BS163" s="137"/>
      <c r="BT163" s="137"/>
      <c r="BU163" s="137"/>
      <c r="BV163" s="137"/>
      <c r="BW163" s="137"/>
      <c r="BX163" s="137"/>
      <c r="BY163" s="137"/>
      <c r="BZ163" s="137"/>
      <c r="CA163" s="138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136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7"/>
      <c r="AW164" s="137"/>
      <c r="AX164" s="137"/>
      <c r="AY164" s="137"/>
      <c r="AZ164" s="137"/>
      <c r="BA164" s="137"/>
      <c r="BB164" s="137"/>
      <c r="BC164" s="137"/>
      <c r="BD164" s="137"/>
      <c r="BE164" s="137"/>
      <c r="BF164" s="137"/>
      <c r="BG164" s="137"/>
      <c r="BH164" s="137"/>
      <c r="BI164" s="137"/>
      <c r="BJ164" s="137"/>
      <c r="BK164" s="137"/>
      <c r="BL164" s="137"/>
      <c r="BM164" s="137"/>
      <c r="BN164" s="137"/>
      <c r="BO164" s="137"/>
      <c r="BP164" s="137"/>
      <c r="BQ164" s="137"/>
      <c r="BR164" s="137"/>
      <c r="BS164" s="137"/>
      <c r="BT164" s="137"/>
      <c r="BU164" s="137"/>
      <c r="BV164" s="137"/>
      <c r="BW164" s="137"/>
      <c r="BX164" s="137"/>
      <c r="BY164" s="137"/>
      <c r="BZ164" s="137"/>
      <c r="CA164" s="138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139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1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129" t="s">
        <v>145</v>
      </c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40"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S20:U20"/>
    <mergeCell ref="Y20:AC20"/>
    <mergeCell ref="AD20:AK20"/>
    <mergeCell ref="J18:AJ18"/>
    <mergeCell ref="A19:CB19"/>
    <mergeCell ref="A20:L20"/>
    <mergeCell ref="M20:R20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A22:W22"/>
    <mergeCell ref="X22:AE22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AJ95:BA95"/>
    <mergeCell ref="BB95:BI95"/>
    <mergeCell ref="BJ96:BQ96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AR79:CB84"/>
    <mergeCell ref="BB99:BI99"/>
    <mergeCell ref="BJ99:BQ99"/>
    <mergeCell ref="CB99:CE99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BJ95:BQ95"/>
    <mergeCell ref="CB95:DP95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A27:CB29"/>
    <mergeCell ref="A70:CB70"/>
    <mergeCell ref="A71:Q71"/>
  </mergeCells>
  <dataValidations count="1">
    <dataValidation type="list" allowBlank="1" showInputMessage="1" prompt=" - " sqref="F63 AS67 F67 AS65 F65 AS63">
      <formula1>#REF!</formula1>
    </dataValidation>
  </dataValidations>
  <hyperlinks>
    <hyperlink ref="O75" r:id="rId1"/>
  </hyperlink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162</v>
      </c>
    </row>
    <row r="5" spans="1:12" x14ac:dyDescent="0.25">
      <c r="B5" s="41" t="s">
        <v>16</v>
      </c>
      <c r="E5" s="48" t="s">
        <v>87</v>
      </c>
      <c r="F5" s="48" t="s">
        <v>88</v>
      </c>
      <c r="G5" s="49">
        <f ca="1">TODAY()</f>
        <v>45783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5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45784</v>
      </c>
      <c r="H6" s="48" t="s">
        <v>132</v>
      </c>
      <c r="I6" s="48"/>
    </row>
    <row r="7" spans="1:12" x14ac:dyDescent="0.25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45785</v>
      </c>
      <c r="H7" s="48" t="s">
        <v>133</v>
      </c>
      <c r="I7" s="48"/>
    </row>
    <row r="8" spans="1:12" x14ac:dyDescent="0.25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45786</v>
      </c>
      <c r="H8" s="43"/>
      <c r="I8" s="43"/>
    </row>
    <row r="9" spans="1:12" x14ac:dyDescent="0.25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45787</v>
      </c>
      <c r="H9" s="43"/>
      <c r="I9" s="43"/>
    </row>
    <row r="10" spans="1:12" x14ac:dyDescent="0.25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45788</v>
      </c>
      <c r="H10" s="43"/>
      <c r="I10" s="43"/>
    </row>
    <row r="11" spans="1:12" x14ac:dyDescent="0.25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45789</v>
      </c>
      <c r="H11" s="43"/>
      <c r="I11" s="43"/>
    </row>
    <row r="12" spans="1:12" x14ac:dyDescent="0.25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45790</v>
      </c>
      <c r="H12" s="43"/>
      <c r="I12" s="43"/>
    </row>
    <row r="13" spans="1:12" x14ac:dyDescent="0.25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45791</v>
      </c>
      <c r="H13" s="43"/>
      <c r="I13" s="43"/>
    </row>
    <row r="14" spans="1:12" x14ac:dyDescent="0.25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45792</v>
      </c>
      <c r="H14" s="43"/>
      <c r="I14" s="43"/>
    </row>
    <row r="15" spans="1:12" x14ac:dyDescent="0.25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45793</v>
      </c>
      <c r="H15" s="43"/>
      <c r="I15" s="43"/>
    </row>
    <row r="16" spans="1:12" x14ac:dyDescent="0.25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45794</v>
      </c>
      <c r="H16" s="43"/>
      <c r="I16" s="43"/>
    </row>
    <row r="17" spans="1:9" x14ac:dyDescent="0.25">
      <c r="B17" s="41"/>
      <c r="C17" s="47" t="s">
        <v>123</v>
      </c>
      <c r="D17" s="63" t="s">
        <v>166</v>
      </c>
      <c r="E17" s="48"/>
      <c r="F17" s="48"/>
      <c r="G17" s="49">
        <f t="shared" ca="1" si="0"/>
        <v>45795</v>
      </c>
      <c r="H17" s="7"/>
      <c r="I17" s="7"/>
    </row>
    <row r="18" spans="1:9" x14ac:dyDescent="0.25">
      <c r="B18" s="41"/>
      <c r="C18" s="47" t="s">
        <v>124</v>
      </c>
      <c r="D18" s="63" t="s">
        <v>167</v>
      </c>
      <c r="E18" s="48"/>
      <c r="F18" s="48"/>
      <c r="G18" s="49">
        <f t="shared" ca="1" si="0"/>
        <v>45796</v>
      </c>
      <c r="H18" s="7"/>
      <c r="I18" s="7"/>
    </row>
    <row r="19" spans="1:9" x14ac:dyDescent="0.25">
      <c r="B19" s="41"/>
      <c r="C19" s="47" t="s">
        <v>126</v>
      </c>
      <c r="D19" s="63" t="s">
        <v>149</v>
      </c>
      <c r="E19" s="48"/>
      <c r="F19" s="48"/>
      <c r="G19" s="49">
        <f t="shared" ca="1" si="0"/>
        <v>45797</v>
      </c>
      <c r="H19" s="7"/>
      <c r="I19" s="7"/>
    </row>
    <row r="20" spans="1:9" x14ac:dyDescent="0.25">
      <c r="B20" s="41"/>
      <c r="C20" s="47" t="s">
        <v>104</v>
      </c>
      <c r="D20" s="63"/>
      <c r="E20" s="48"/>
      <c r="F20" s="48"/>
      <c r="G20" s="49">
        <f t="shared" ca="1" si="0"/>
        <v>45798</v>
      </c>
      <c r="H20" s="7"/>
      <c r="I20" s="7"/>
    </row>
    <row r="21" spans="1:9" x14ac:dyDescent="0.25">
      <c r="B21" s="41"/>
      <c r="C21" s="47" t="s">
        <v>105</v>
      </c>
      <c r="D21" s="63"/>
      <c r="E21" s="48"/>
      <c r="F21" s="48"/>
      <c r="G21" s="49">
        <f t="shared" ca="1" si="0"/>
        <v>45799</v>
      </c>
      <c r="H21" s="7"/>
      <c r="I21" s="7"/>
    </row>
    <row r="22" spans="1:9" x14ac:dyDescent="0.25">
      <c r="B22" s="41"/>
      <c r="C22" s="47" t="s">
        <v>125</v>
      </c>
      <c r="D22" s="63"/>
      <c r="E22" s="48"/>
      <c r="F22" s="48"/>
      <c r="G22" s="49">
        <f t="shared" ca="1" si="0"/>
        <v>45800</v>
      </c>
      <c r="H22" s="7"/>
      <c r="I22" s="7"/>
    </row>
    <row r="23" spans="1:9" x14ac:dyDescent="0.25">
      <c r="B23" s="41"/>
      <c r="C23" s="47" t="s">
        <v>127</v>
      </c>
      <c r="D23" s="63" t="s">
        <v>149</v>
      </c>
      <c r="E23" s="48"/>
      <c r="F23" s="48"/>
      <c r="G23" s="49">
        <f t="shared" ca="1" si="0"/>
        <v>45801</v>
      </c>
      <c r="H23" s="7"/>
      <c r="I23" s="7"/>
    </row>
    <row r="24" spans="1:9" x14ac:dyDescent="0.25">
      <c r="B24" s="41"/>
      <c r="C24" s="47" t="s">
        <v>128</v>
      </c>
      <c r="D24" s="63" t="s">
        <v>149</v>
      </c>
      <c r="E24" s="48"/>
      <c r="F24" s="48"/>
      <c r="G24" s="49">
        <f t="shared" ca="1" si="0"/>
        <v>45802</v>
      </c>
      <c r="H24" s="7"/>
      <c r="I24" s="7"/>
    </row>
    <row r="25" spans="1:9" x14ac:dyDescent="0.25">
      <c r="B25" s="41"/>
      <c r="C25" s="47" t="s">
        <v>106</v>
      </c>
      <c r="D25" s="63" t="s">
        <v>149</v>
      </c>
      <c r="E25" s="48"/>
      <c r="F25" s="48"/>
      <c r="G25" s="49">
        <f t="shared" ca="1" si="0"/>
        <v>45803</v>
      </c>
      <c r="H25" s="7"/>
      <c r="I25" s="7"/>
    </row>
    <row r="26" spans="1:9" x14ac:dyDescent="0.25">
      <c r="B26" s="41"/>
      <c r="C26" s="47" t="s">
        <v>108</v>
      </c>
      <c r="D26" s="63" t="s">
        <v>149</v>
      </c>
      <c r="E26" s="48"/>
      <c r="F26" s="48"/>
      <c r="G26" s="49">
        <f t="shared" ca="1" si="0"/>
        <v>45804</v>
      </c>
      <c r="H26" s="7"/>
      <c r="I26" s="7"/>
    </row>
    <row r="27" spans="1:9" x14ac:dyDescent="0.25">
      <c r="B27" s="41"/>
      <c r="C27" s="47" t="s">
        <v>107</v>
      </c>
      <c r="D27" s="63" t="s">
        <v>149</v>
      </c>
      <c r="E27" s="48"/>
      <c r="F27" s="48"/>
      <c r="G27" s="49">
        <f t="shared" ca="1" si="0"/>
        <v>45805</v>
      </c>
      <c r="H27" s="7"/>
      <c r="I27" s="7"/>
    </row>
    <row r="28" spans="1:9" x14ac:dyDescent="0.25">
      <c r="B28" s="41"/>
      <c r="C28" s="47" t="s">
        <v>129</v>
      </c>
      <c r="D28" s="63" t="s">
        <v>149</v>
      </c>
      <c r="E28" s="48"/>
      <c r="F28" s="48"/>
      <c r="G28" s="49">
        <f t="shared" ca="1" si="0"/>
        <v>45806</v>
      </c>
      <c r="H28" s="7"/>
      <c r="I28" s="7"/>
    </row>
    <row r="29" spans="1:9" x14ac:dyDescent="0.25">
      <c r="B29" s="41"/>
      <c r="C29" s="47" t="s">
        <v>109</v>
      </c>
      <c r="D29" s="63" t="s">
        <v>149</v>
      </c>
      <c r="E29" s="48"/>
      <c r="F29" s="48"/>
      <c r="G29" s="49">
        <f t="shared" ca="1" si="0"/>
        <v>45807</v>
      </c>
      <c r="H29" s="7"/>
      <c r="I29" s="7"/>
    </row>
    <row r="30" spans="1:9" x14ac:dyDescent="0.25">
      <c r="B30" s="41"/>
      <c r="C30" s="47" t="s">
        <v>130</v>
      </c>
      <c r="D30" s="63" t="s">
        <v>149</v>
      </c>
      <c r="E30" s="48"/>
      <c r="F30" s="48"/>
      <c r="G30" s="49">
        <f t="shared" ca="1" si="0"/>
        <v>45808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45809</v>
      </c>
      <c r="H31" s="7"/>
      <c r="I31" s="7"/>
    </row>
    <row r="32" spans="1:9" x14ac:dyDescent="0.25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45810</v>
      </c>
      <c r="H32" s="7"/>
      <c r="I32" s="7"/>
    </row>
    <row r="33" spans="2:9" x14ac:dyDescent="0.25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45811</v>
      </c>
      <c r="H33" s="7"/>
      <c r="I33" s="7"/>
    </row>
    <row r="34" spans="2:9" x14ac:dyDescent="0.25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45812</v>
      </c>
      <c r="H34" s="7"/>
      <c r="I34" s="7"/>
    </row>
    <row r="35" spans="2:9" x14ac:dyDescent="0.25">
      <c r="E35" s="48"/>
      <c r="F35" s="48"/>
      <c r="G35" s="49">
        <f t="shared" ca="1" si="0"/>
        <v>45813</v>
      </c>
      <c r="H35" s="7"/>
      <c r="I35" s="7"/>
    </row>
    <row r="36" spans="2:9" x14ac:dyDescent="0.25">
      <c r="E36" s="48"/>
      <c r="F36" s="48"/>
      <c r="G36" s="49">
        <f t="shared" ca="1" si="0"/>
        <v>45814</v>
      </c>
      <c r="H36" s="7"/>
      <c r="I36" s="7"/>
    </row>
    <row r="37" spans="2:9" x14ac:dyDescent="0.25">
      <c r="E37" s="48"/>
      <c r="F37" s="48"/>
      <c r="G37" s="49">
        <f t="shared" ca="1" si="0"/>
        <v>45815</v>
      </c>
      <c r="H37" s="7"/>
      <c r="I37" s="7"/>
    </row>
    <row r="38" spans="2:9" x14ac:dyDescent="0.25">
      <c r="E38" s="48"/>
      <c r="F38" s="48"/>
      <c r="G38" s="49">
        <f t="shared" ca="1" si="0"/>
        <v>45816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45817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45818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45819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45820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45821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45822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45823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45824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45825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45826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45827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45828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45829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45830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45831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45832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45833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45834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45835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45836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45837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45838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45839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45840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45841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45842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45843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45844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45845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45846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45847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45848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45849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45850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45851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45852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45853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45854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45855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45856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45857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45858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45859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45860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45861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45862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45863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45864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45865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45866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45867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45868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45869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45870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45871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45872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45873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45874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45875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45876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45877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45878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45879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45880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45881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45882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45883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45884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45885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45886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45887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45888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45889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45890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45891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45892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45893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45894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45895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45896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45897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45898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45899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45900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45901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45902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45903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45904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45905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45906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45907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45908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45909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45910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45911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45912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45913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45914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45915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45916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45917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45918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45919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45920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45921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45922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45923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45924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45925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45926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45927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45928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45929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45930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45931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45932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45933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45934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45935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45936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45937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45938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45939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45940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45941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45942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45943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45944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45945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45946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45947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45948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45949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45950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45951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45952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45953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45954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45955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45956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45957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45958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45959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45960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45961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45962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45963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45964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45965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45966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45967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45968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45969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45970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45971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45972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45973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45974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45975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45976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45977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45978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45979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45980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45981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45982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45983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45984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45985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45986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45987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45988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45989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45990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45991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45992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45993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45994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45995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45996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45997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45998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45999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46000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46001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46002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46003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46004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46005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46006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46007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46008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46009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46010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46011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46012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46013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46014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46015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46016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46017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46018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46019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46020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46021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46022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46023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46024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46025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46026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46027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46028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46029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46030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46031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46032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46033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46034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46035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46036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46037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46038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46039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46040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46041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46042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46043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46044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46045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46046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46047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46048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46049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46050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46051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46052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46053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46054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46055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46056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46057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46058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46059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46060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46061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46062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46063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46064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46065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46066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46067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46068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46069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46070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46071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46072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46073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46074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46075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46076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46077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46078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46079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46080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46081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46082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46083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46084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46085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46086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46087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46088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46089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46090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46091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46092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46093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46094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46095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46096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46097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46098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46099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46100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46101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46102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46103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46104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46105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46106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46107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46108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46109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46110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46111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46112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46113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46114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46115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46116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46117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46118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46119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46120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46121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46122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46123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46124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46125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46126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46127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46128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46129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46130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46131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46132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46133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46134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46135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46136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46137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46138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46139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46140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46141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46142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46143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46144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46145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46146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46147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46148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46149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46150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46151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136</v>
      </c>
      <c r="E5" s="75" t="s">
        <v>137</v>
      </c>
    </row>
    <row r="6" spans="3:5" x14ac:dyDescent="0.25">
      <c r="C6" s="73"/>
      <c r="D6" s="74" t="s">
        <v>112</v>
      </c>
      <c r="E6" s="73" t="s">
        <v>160</v>
      </c>
    </row>
    <row r="7" spans="3:5" x14ac:dyDescent="0.25">
      <c r="C7" s="73"/>
      <c r="D7" s="74" t="s">
        <v>113</v>
      </c>
      <c r="E7" s="73" t="s">
        <v>161</v>
      </c>
    </row>
    <row r="8" spans="3:5" x14ac:dyDescent="0.25">
      <c r="D8" s="74" t="s">
        <v>114</v>
      </c>
      <c r="E8" s="73" t="s">
        <v>159</v>
      </c>
    </row>
    <row r="9" spans="3:5" x14ac:dyDescent="0.25">
      <c r="D9" s="74" t="s">
        <v>115</v>
      </c>
    </row>
    <row r="10" spans="3:5" x14ac:dyDescent="0.25">
      <c r="D10" s="74" t="s">
        <v>116</v>
      </c>
    </row>
    <row r="11" spans="3:5" x14ac:dyDescent="0.25">
      <c r="D11" s="74" t="s">
        <v>117</v>
      </c>
      <c r="E11" s="48"/>
    </row>
    <row r="12" spans="3:5" x14ac:dyDescent="0.25">
      <c r="D12" s="74" t="s">
        <v>118</v>
      </c>
    </row>
    <row r="13" spans="3:5" x14ac:dyDescent="0.25">
      <c r="D13" s="74" t="s">
        <v>119</v>
      </c>
      <c r="E13" s="47"/>
    </row>
    <row r="14" spans="3:5" x14ac:dyDescent="0.25">
      <c r="D14" s="74" t="s">
        <v>120</v>
      </c>
    </row>
    <row r="15" spans="3:5" x14ac:dyDescent="0.25">
      <c r="D15" s="74" t="s">
        <v>121</v>
      </c>
    </row>
    <row r="16" spans="3:5" x14ac:dyDescent="0.25">
      <c r="D16" s="74" t="s">
        <v>122</v>
      </c>
    </row>
    <row r="17" spans="4:4" x14ac:dyDescent="0.25">
      <c r="D17" s="74" t="s">
        <v>123</v>
      </c>
    </row>
    <row r="18" spans="4:4" x14ac:dyDescent="0.25">
      <c r="D18" s="74" t="s">
        <v>124</v>
      </c>
    </row>
    <row r="19" spans="4:4" x14ac:dyDescent="0.25">
      <c r="D19" s="74" t="s">
        <v>126</v>
      </c>
    </row>
    <row r="20" spans="4:4" x14ac:dyDescent="0.25">
      <c r="D20" s="74" t="s">
        <v>104</v>
      </c>
    </row>
    <row r="21" spans="4:4" x14ac:dyDescent="0.25">
      <c r="D21" s="74" t="s">
        <v>105</v>
      </c>
    </row>
    <row r="22" spans="4:4" x14ac:dyDescent="0.25">
      <c r="D22" s="74" t="s">
        <v>125</v>
      </c>
    </row>
    <row r="23" spans="4:4" x14ac:dyDescent="0.25">
      <c r="D23" s="74" t="s">
        <v>127</v>
      </c>
    </row>
    <row r="24" spans="4:4" x14ac:dyDescent="0.25">
      <c r="D24" s="74" t="s">
        <v>128</v>
      </c>
    </row>
    <row r="25" spans="4:4" x14ac:dyDescent="0.25">
      <c r="D25" s="74" t="s">
        <v>106</v>
      </c>
    </row>
    <row r="26" spans="4:4" x14ac:dyDescent="0.25">
      <c r="D26" s="74" t="s">
        <v>108</v>
      </c>
    </row>
    <row r="27" spans="4:4" x14ac:dyDescent="0.25">
      <c r="D27" s="74" t="s">
        <v>107</v>
      </c>
    </row>
    <row r="28" spans="4:4" x14ac:dyDescent="0.25">
      <c r="D28" s="74" t="s">
        <v>129</v>
      </c>
    </row>
    <row r="29" spans="4:4" x14ac:dyDescent="0.25">
      <c r="D29" s="74" t="s">
        <v>109</v>
      </c>
    </row>
    <row r="30" spans="4:4" x14ac:dyDescent="0.25">
      <c r="D30" s="74" t="s">
        <v>130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2025-05-06T08:10:05Z</dcterms:modified>
</cp:coreProperties>
</file>